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 tabRatio="934" activeTab="4"/>
  </bookViews>
  <sheets>
    <sheet name="Quadro Resumo" sheetId="14" r:id="rId1"/>
    <sheet name="Insumos" sheetId="16" r:id="rId2"/>
    <sheet name="Servente de Limpeza" sheetId="9" r:id="rId3"/>
    <sheet name="Copeiro(a)" sheetId="10" r:id="rId4"/>
    <sheet name="Recepcionistas " sheetId="11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6" l="1"/>
  <c r="E18" i="16"/>
  <c r="E12" i="16"/>
  <c r="E11" i="16"/>
  <c r="I80" i="11" l="1"/>
  <c r="I81" i="11"/>
  <c r="I20" i="9" l="1"/>
  <c r="E2" i="16"/>
  <c r="E3" i="16"/>
  <c r="E4" i="16"/>
  <c r="E5" i="16"/>
  <c r="E6" i="16"/>
  <c r="E7" i="16"/>
  <c r="E8" i="16"/>
  <c r="E9" i="16"/>
  <c r="E10" i="16"/>
  <c r="E13" i="16"/>
  <c r="E14" i="16"/>
  <c r="E15" i="16"/>
  <c r="E16" i="16"/>
  <c r="E17" i="16"/>
  <c r="E20" i="16"/>
  <c r="I85" i="10" l="1"/>
  <c r="I85" i="9"/>
  <c r="J7" i="14"/>
  <c r="B26" i="16"/>
  <c r="B27" i="16" s="1"/>
  <c r="I86" i="9" s="1"/>
  <c r="I133" i="11"/>
  <c r="I127" i="11"/>
  <c r="B116" i="11"/>
  <c r="B114" i="11"/>
  <c r="B113" i="11"/>
  <c r="B112" i="11"/>
  <c r="B111" i="11"/>
  <c r="B110" i="11"/>
  <c r="H99" i="11"/>
  <c r="H75" i="11"/>
  <c r="H37" i="11"/>
  <c r="I133" i="10"/>
  <c r="I127" i="10"/>
  <c r="B116" i="10"/>
  <c r="B114" i="10"/>
  <c r="B113" i="10"/>
  <c r="B112" i="10"/>
  <c r="B111" i="10"/>
  <c r="B110" i="10"/>
  <c r="H99" i="10"/>
  <c r="H75" i="10"/>
  <c r="I134" i="9"/>
  <c r="I128" i="9"/>
  <c r="B117" i="9"/>
  <c r="B115" i="9"/>
  <c r="B114" i="9"/>
  <c r="B113" i="9"/>
  <c r="B112" i="9"/>
  <c r="B111" i="9"/>
  <c r="H100" i="9"/>
  <c r="H75" i="9"/>
  <c r="H71" i="9"/>
  <c r="I45" i="11" l="1"/>
  <c r="I20" i="10"/>
  <c r="I20" i="11"/>
  <c r="I51" i="9"/>
  <c r="I74" i="11" l="1"/>
  <c r="I75" i="11" s="1"/>
  <c r="I25" i="11"/>
  <c r="I24" i="11"/>
  <c r="J3" i="14"/>
  <c r="I3" i="14"/>
  <c r="I74" i="10"/>
  <c r="I75" i="10" s="1"/>
  <c r="I80" i="10" s="1"/>
  <c r="H3" i="14" l="1"/>
  <c r="I74" i="9"/>
  <c r="I75" i="9" s="1"/>
  <c r="I80" i="9" s="1"/>
  <c r="I113" i="9"/>
  <c r="H5" i="14" s="1"/>
  <c r="J5" i="14"/>
  <c r="I26" i="11"/>
  <c r="I5" i="14"/>
  <c r="I49" i="9" l="1"/>
  <c r="I35" i="11" l="1"/>
  <c r="I31" i="11"/>
  <c r="I33" i="11"/>
  <c r="I32" i="11"/>
  <c r="I34" i="11"/>
  <c r="I30" i="11"/>
  <c r="I29" i="11"/>
  <c r="I36" i="11"/>
  <c r="I50" i="9"/>
  <c r="I52" i="9" s="1"/>
  <c r="I37" i="11" l="1"/>
  <c r="J4" i="14" s="1"/>
  <c r="I112" i="9"/>
  <c r="H4" i="14" s="1"/>
  <c r="I66" i="9"/>
  <c r="I4" i="14" l="1"/>
  <c r="I70" i="9"/>
  <c r="I68" i="9"/>
  <c r="I69" i="9"/>
  <c r="I67" i="9"/>
  <c r="I79" i="10" l="1"/>
  <c r="I81" i="10" s="1"/>
  <c r="I71" i="9"/>
  <c r="I79" i="9" s="1"/>
  <c r="I81" i="9" s="1"/>
  <c r="I114" i="9" s="1"/>
  <c r="H6" i="14" s="1"/>
  <c r="J8" i="14" l="1"/>
  <c r="I6" i="14"/>
  <c r="I86" i="10"/>
  <c r="I7" i="14" s="1"/>
  <c r="J6" i="14" l="1"/>
  <c r="I102" i="11"/>
  <c r="I104" i="11" s="1"/>
  <c r="I87" i="9"/>
  <c r="I115" i="9" s="1"/>
  <c r="I8" i="14" l="1"/>
  <c r="I102" i="10"/>
  <c r="I104" i="10" s="1"/>
  <c r="H7" i="14"/>
  <c r="I132" i="11"/>
  <c r="I135" i="11" s="1"/>
  <c r="I106" i="11"/>
  <c r="I106" i="10" l="1"/>
  <c r="I132" i="10"/>
  <c r="I135" i="10" s="1"/>
  <c r="I91" i="9"/>
  <c r="I92" i="9" s="1"/>
  <c r="H8" i="14"/>
  <c r="I134" i="10" l="1"/>
  <c r="I103" i="9"/>
  <c r="I105" i="9" s="1"/>
  <c r="I134" i="11"/>
  <c r="I10" i="14" l="1"/>
  <c r="C15" i="14" s="1"/>
  <c r="E15" i="14" s="1"/>
  <c r="F15" i="14" s="1"/>
  <c r="J10" i="14"/>
  <c r="C16" i="14" s="1"/>
  <c r="E16" i="14" s="1"/>
  <c r="F16" i="14" s="1"/>
  <c r="J9" i="14"/>
  <c r="I95" i="9"/>
  <c r="I96" i="9"/>
  <c r="I107" i="9"/>
  <c r="I94" i="9"/>
  <c r="I9" i="14" l="1"/>
  <c r="I133" i="9"/>
  <c r="I136" i="9" s="1"/>
  <c r="I98" i="9"/>
  <c r="I117" i="9" l="1"/>
  <c r="I135" i="9"/>
  <c r="H10" i="14" l="1"/>
  <c r="C14" i="14" s="1"/>
  <c r="E14" i="14" s="1"/>
  <c r="F14" i="14" s="1"/>
  <c r="H9" i="14"/>
  <c r="F17" i="14" l="1"/>
</calcChain>
</file>

<file path=xl/sharedStrings.xml><?xml version="1.0" encoding="utf-8"?>
<sst xmlns="http://schemas.openxmlformats.org/spreadsheetml/2006/main" count="699" uniqueCount="195">
  <si>
    <t>Discriminação dos Serviços</t>
  </si>
  <si>
    <t>A</t>
  </si>
  <si>
    <t>Data de apresentação da proposta</t>
  </si>
  <si>
    <t>B</t>
  </si>
  <si>
    <t>Município</t>
  </si>
  <si>
    <t>C</t>
  </si>
  <si>
    <t>Ano do Acordo, Convenção ou Dissídio Coletivo</t>
  </si>
  <si>
    <t>D</t>
  </si>
  <si>
    <t>Nº de meses de execução contratual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</si>
  <si>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</si>
  <si>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</si>
  <si>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</si>
  <si>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</si>
  <si>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</si>
  <si>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</si>
  <si>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</si>
  <si>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</si>
  <si>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</si>
  <si>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</si>
  <si>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>E</t>
  </si>
  <si>
    <t>F</t>
  </si>
  <si>
    <t>TOTAL DO MÓDULO 1</t>
  </si>
  <si>
    <t>MÓDULO 2 – ENCARGOS E BENEFÍCIOS ANUAIS, MENSAIS E DIÁRIOS</t>
  </si>
  <si>
    <t>Submódulo 2.1 - 13º Salário, Férias e Adicional de Férias</t>
  </si>
  <si>
    <t>TOTAL SUBMÓDULO 2.1</t>
  </si>
  <si>
    <t>base 2.2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</si>
  <si>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</si>
  <si>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</si>
  <si>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</si>
  <si>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</si>
  <si>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</si>
  <si>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</si>
  <si>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</si>
  <si>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</si>
  <si>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</si>
  <si>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</si>
  <si>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</si>
  <si>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</si>
  <si>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</si>
  <si>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-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</si>
  <si>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</si>
  <si>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</si>
  <si>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</si>
  <si>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</si>
  <si>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</si>
  <si>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</si>
  <si>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</si>
  <si>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</si>
  <si>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</si>
  <si>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</si>
  <si>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</si>
  <si>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</si>
  <si>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</si>
  <si>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</si>
  <si>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</si>
  <si>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</si>
  <si>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de GPS, FGTS e outras contribuições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</si>
  <si>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</si>
  <si>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</si>
  <si>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</si>
  <si>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Substituto nas Ausências Legais</t>
  </si>
  <si>
    <t xml:space="preserve">Substituto na cobertura de Férias </t>
  </si>
  <si>
    <t>Substituto na cobertura de Ausências Legais</t>
  </si>
  <si>
    <t>Substituto na cobertura de Licença Paternidade</t>
  </si>
  <si>
    <t>Substituto na cobertura de Afastamento Maternidade</t>
  </si>
  <si>
    <t>TOTAL SUBMÓDULO 4.1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</si>
  <si>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</si>
  <si>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</si>
  <si>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</si>
  <si>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</si>
  <si>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</si>
  <si>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</si>
  <si>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</si>
  <si>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</si>
  <si>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</si>
  <si>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</si>
  <si>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</si>
  <si>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</si>
  <si>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</si>
  <si>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</si>
  <si>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</si>
  <si>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</si>
  <si>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</si>
  <si>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</si>
  <si>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</si>
  <si>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</si>
  <si>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</si>
  <si>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</si>
  <si>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</si>
  <si>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</si>
  <si>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</si>
  <si>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</si>
  <si>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</si>
  <si>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</si>
  <si>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</si>
  <si>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</si>
  <si>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</si>
  <si>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</si>
  <si>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</si>
  <si>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</si>
  <si>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</si>
  <si>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</si>
  <si>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</si>
  <si>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</si>
  <si>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</si>
  <si>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</si>
  <si>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</si>
  <si>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</si>
  <si>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</si>
  <si>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</si>
  <si>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</si>
  <si>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</si>
  <si>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</si>
  <si>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</si>
  <si>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</si>
  <si>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</si>
  <si>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</si>
  <si>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</si>
  <si>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</si>
  <si>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</si>
  <si>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</si>
  <si>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</si>
  <si>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Salário Normativo da Categoria Profissional</t>
  </si>
  <si>
    <t>base 4</t>
  </si>
  <si>
    <t xml:space="preserve">Uniformes </t>
  </si>
  <si>
    <t>Copeiro(a)</t>
  </si>
  <si>
    <t>Servente de Limpeza</t>
  </si>
  <si>
    <t>Recepcionista</t>
  </si>
  <si>
    <t>Planilha de Custos e Formação de Preços</t>
  </si>
  <si>
    <t>PREÇO TOTAL POR EMPREGADO (MENSAL)</t>
  </si>
  <si>
    <t xml:space="preserve">Férias e Adicional de Férias </t>
  </si>
  <si>
    <t>Categoria profissional: Servente de Limpeza</t>
  </si>
  <si>
    <t>5143-20</t>
  </si>
  <si>
    <t>Limpeza</t>
  </si>
  <si>
    <t>Copeiragem</t>
  </si>
  <si>
    <t>Copeira</t>
  </si>
  <si>
    <t>5134-25</t>
  </si>
  <si>
    <t>Categoria profissional: Recepcionista</t>
  </si>
  <si>
    <t>Recepção</t>
  </si>
  <si>
    <t>4221-05</t>
  </si>
  <si>
    <t>Qtd.</t>
  </si>
  <si>
    <t>Posto</t>
  </si>
  <si>
    <t>Preço Anual</t>
  </si>
  <si>
    <t>VALOR TOTAL ESTIMADO (12 MESES)</t>
  </si>
  <si>
    <t>QUADRO RESUMO DO VALOR TOTAL ESTIMADO</t>
  </si>
  <si>
    <t>C.4</t>
  </si>
  <si>
    <t>CPRB (Preencher somente se optar pela desoneração da folha de pagamento)</t>
  </si>
  <si>
    <t>Categoria profissional: Copeiro(a)</t>
  </si>
  <si>
    <t>Preço Mensal por Empregado</t>
  </si>
  <si>
    <t>Preço Mensal do Posto</t>
  </si>
  <si>
    <t xml:space="preserve">Transporte </t>
  </si>
  <si>
    <t>Auxílio-Refeição/Alimentação</t>
  </si>
  <si>
    <t>Auxílio Saúde</t>
  </si>
  <si>
    <t xml:space="preserve">Assistência Odontológica </t>
  </si>
  <si>
    <t xml:space="preserve">Assistência Funeral </t>
  </si>
  <si>
    <t>Transporte</t>
  </si>
  <si>
    <t>Assistência Odontológica</t>
  </si>
  <si>
    <t>Assistência Funeral</t>
  </si>
  <si>
    <t>Carro de Limpeza Multifuncional</t>
  </si>
  <si>
    <t>Unifomes</t>
  </si>
  <si>
    <t>Servente de limpeza</t>
  </si>
  <si>
    <t>Valor Unitário (R$)</t>
  </si>
  <si>
    <t>Equipamento de Limpeza (Carro Multifuncional)</t>
  </si>
  <si>
    <t>Preço do Equipamento (R$)</t>
  </si>
  <si>
    <t>Valor depreciado anualmente</t>
  </si>
  <si>
    <t>Valor depreciado mensalmente</t>
  </si>
  <si>
    <t>Taxa de depreciação anual (%)</t>
  </si>
  <si>
    <t>Peça</t>
  </si>
  <si>
    <t>Terno (paletó)</t>
  </si>
  <si>
    <t>Calça social</t>
  </si>
  <si>
    <t>Par de meia</t>
  </si>
  <si>
    <t>Sapato social (preto)</t>
  </si>
  <si>
    <t>Calça</t>
  </si>
  <si>
    <t xml:space="preserve">Bota de borracha </t>
  </si>
  <si>
    <t>Camisa social manga curta</t>
  </si>
  <si>
    <t>Avental</t>
  </si>
  <si>
    <t>Touca de filó</t>
  </si>
  <si>
    <t>Valor Total (R$)</t>
  </si>
  <si>
    <t xml:space="preserve">Recepcionista </t>
  </si>
  <si>
    <r>
      <t>13 (Décimo-terceiro) salário</t>
    </r>
    <r>
      <rPr>
        <sz val="10"/>
        <color indexed="10"/>
        <rFont val="Calibri"/>
        <family val="2"/>
        <scheme val="minor"/>
      </rPr>
      <t xml:space="preserve"> </t>
    </r>
  </si>
  <si>
    <r>
      <t>Substituto na cobertura de Ausência por Acidente de Trabalho</t>
    </r>
    <r>
      <rPr>
        <sz val="10"/>
        <color indexed="10"/>
        <rFont val="Calibri"/>
        <family val="2"/>
        <scheme val="minor"/>
      </rPr>
      <t xml:space="preserve"> </t>
    </r>
  </si>
  <si>
    <r>
      <t>Submódulo 4.2 - Substituto na Intrajornada</t>
    </r>
    <r>
      <rPr>
        <b/>
        <strike/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(NÃO HÁ)</t>
    </r>
  </si>
  <si>
    <r>
      <t>13 (Décimo-terceiro) salário</t>
    </r>
    <r>
      <rPr>
        <sz val="12"/>
        <color indexed="10"/>
        <rFont val="Calibri"/>
        <family val="2"/>
        <scheme val="minor"/>
      </rPr>
      <t xml:space="preserve"> </t>
    </r>
  </si>
  <si>
    <r>
      <t>Substituto na cobertura de Ausência por Acidente de Trabalho</t>
    </r>
    <r>
      <rPr>
        <sz val="12"/>
        <color indexed="10"/>
        <rFont val="Calibri"/>
        <family val="2"/>
        <scheme val="minor"/>
      </rPr>
      <t xml:space="preserve"> </t>
    </r>
  </si>
  <si>
    <r>
      <t xml:space="preserve">Submódulo 4.2 - Substituto na Intrajornada </t>
    </r>
    <r>
      <rPr>
        <b/>
        <sz val="10"/>
        <color rgb="FFFF0000"/>
        <rFont val="Calibri"/>
        <family val="2"/>
        <scheme val="minor"/>
      </rPr>
      <t>(NÃO HÁ)</t>
    </r>
  </si>
  <si>
    <r>
      <t xml:space="preserve">Submódulo 4.2 - Substituto na Intrajornada </t>
    </r>
    <r>
      <rPr>
        <b/>
        <sz val="12"/>
        <color rgb="FFFF0000"/>
        <rFont val="Calibri"/>
        <family val="2"/>
        <scheme val="minor"/>
      </rPr>
      <t>(NÃO HÁ)</t>
    </r>
  </si>
  <si>
    <t>Brasília</t>
  </si>
  <si>
    <t>Brasilia</t>
  </si>
  <si>
    <t>Camisa social manga curta/ longa</t>
  </si>
  <si>
    <t>Camisa manga curta/camisa manga comprida</t>
  </si>
  <si>
    <t>Calça social/ saia/vestido</t>
  </si>
  <si>
    <t>Gravata</t>
  </si>
  <si>
    <t>cinto</t>
  </si>
  <si>
    <t>Gravata(masculino)</t>
  </si>
  <si>
    <t>Lenço(feminino)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</si>
</sst>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&quot;R$&quot;\ #,##0.00"/>
    <numFmt numFmtId="168" formatCode="0.0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trike/>
      <sz val="1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26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2" fontId="2" fillId="0" borderId="0" xfId="0" applyNumberFormat="1" applyFont="1"/>
    <xf numFmtId="0" fontId="2" fillId="0" borderId="0" xfId="0" applyFont="1"/>
    <xf numFmtId="165" fontId="2" fillId="0" borderId="0" xfId="2" applyFont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0" fillId="0" borderId="30" xfId="0" applyBorder="1"/>
    <xf numFmtId="0" fontId="2" fillId="0" borderId="8" xfId="0" applyFont="1" applyBorder="1"/>
    <xf numFmtId="0" fontId="2" fillId="0" borderId="30" xfId="0" applyFont="1" applyBorder="1"/>
    <xf numFmtId="0" fontId="0" fillId="0" borderId="34" xfId="0" applyBorder="1"/>
    <xf numFmtId="0" fontId="0" fillId="0" borderId="35" xfId="0" applyBorder="1"/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0" xfId="0" applyFont="1" applyBorder="1" applyAlignment="1">
      <alignment horizontal="center"/>
    </xf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2" fontId="2" fillId="0" borderId="48" xfId="0" applyNumberFormat="1" applyFont="1" applyBorder="1"/>
    <xf numFmtId="2" fontId="0" fillId="0" borderId="25" xfId="0" applyNumberFormat="1" applyBorder="1"/>
    <xf numFmtId="2" fontId="0" fillId="0" borderId="29" xfId="0" applyNumberFormat="1" applyBorder="1"/>
    <xf numFmtId="2" fontId="0" fillId="0" borderId="0" xfId="0" applyNumberFormat="1"/>
    <xf numFmtId="43" fontId="0" fillId="0" borderId="0" xfId="0" applyNumberFormat="1"/>
    <xf numFmtId="0" fontId="4" fillId="0" borderId="0" xfId="0" applyFont="1"/>
    <xf numFmtId="2" fontId="4" fillId="0" borderId="0" xfId="0" applyNumberFormat="1" applyFont="1"/>
    <xf numFmtId="0" fontId="2" fillId="0" borderId="1" xfId="0" applyFont="1" applyBorder="1" applyAlignment="1">
      <alignment horizontal="left"/>
    </xf>
    <xf numFmtId="0" fontId="3" fillId="0" borderId="0" xfId="0" applyFont="1"/>
    <xf numFmtId="10" fontId="5" fillId="0" borderId="0" xfId="0" applyNumberFormat="1" applyFont="1"/>
    <xf numFmtId="0" fontId="5" fillId="0" borderId="0" xfId="0" applyFont="1"/>
    <xf numFmtId="10" fontId="5" fillId="4" borderId="0" xfId="0" applyNumberFormat="1" applyFont="1" applyFill="1"/>
    <xf numFmtId="0" fontId="6" fillId="0" borderId="0" xfId="0" applyFont="1"/>
    <xf numFmtId="10" fontId="5" fillId="0" borderId="0" xfId="1" applyNumberFormat="1" applyFont="1"/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0" applyNumberForma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/>
    <xf numFmtId="0" fontId="3" fillId="0" borderId="1" xfId="0" applyFont="1" applyBorder="1"/>
    <xf numFmtId="167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7" fillId="0" borderId="51" xfId="0" applyFont="1" applyBorder="1"/>
    <xf numFmtId="0" fontId="7" fillId="0" borderId="52" xfId="0" applyFont="1" applyBorder="1"/>
    <xf numFmtId="0" fontId="8" fillId="0" borderId="52" xfId="0" applyFont="1" applyBorder="1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9" fillId="0" borderId="1" xfId="0" applyNumberFormat="1" applyFont="1" applyBorder="1"/>
    <xf numFmtId="0" fontId="9" fillId="0" borderId="0" xfId="0" applyFont="1" applyAlignment="1">
      <alignment horizontal="center"/>
    </xf>
    <xf numFmtId="2" fontId="9" fillId="0" borderId="0" xfId="0" applyNumberFormat="1" applyFont="1"/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10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/>
    <xf numFmtId="9" fontId="10" fillId="0" borderId="1" xfId="0" applyNumberFormat="1" applyFont="1" applyBorder="1"/>
    <xf numFmtId="10" fontId="10" fillId="0" borderId="1" xfId="0" applyNumberFormat="1" applyFont="1" applyBorder="1"/>
    <xf numFmtId="10" fontId="10" fillId="0" borderId="1" xfId="1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0" fontId="10" fillId="0" borderId="1" xfId="1" applyNumberFormat="1" applyFont="1" applyBorder="1" applyAlignment="1"/>
    <xf numFmtId="166" fontId="10" fillId="0" borderId="1" xfId="1" applyNumberFormat="1" applyFont="1" applyBorder="1" applyAlignment="1"/>
    <xf numFmtId="9" fontId="10" fillId="0" borderId="1" xfId="1" applyFont="1" applyBorder="1" applyAlignment="1"/>
    <xf numFmtId="0" fontId="14" fillId="0" borderId="2" xfId="0" applyFont="1" applyBorder="1" applyAlignment="1">
      <alignment horizontal="center"/>
    </xf>
    <xf numFmtId="10" fontId="14" fillId="0" borderId="3" xfId="1" applyNumberFormat="1" applyFont="1" applyBorder="1" applyAlignment="1"/>
    <xf numFmtId="2" fontId="14" fillId="0" borderId="4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left"/>
    </xf>
    <xf numFmtId="10" fontId="14" fillId="0" borderId="0" xfId="1" applyNumberFormat="1" applyFont="1" applyBorder="1" applyAlignment="1"/>
    <xf numFmtId="2" fontId="14" fillId="0" borderId="15" xfId="0" applyNumberFormat="1" applyFont="1" applyBorder="1"/>
    <xf numFmtId="0" fontId="16" fillId="0" borderId="13" xfId="0" applyFont="1" applyBorder="1"/>
    <xf numFmtId="0" fontId="14" fillId="0" borderId="14" xfId="0" applyFont="1" applyBorder="1" applyAlignment="1">
      <alignment horizontal="center"/>
    </xf>
    <xf numFmtId="10" fontId="14" fillId="0" borderId="12" xfId="1" applyNumberFormat="1" applyFont="1" applyBorder="1" applyAlignment="1"/>
    <xf numFmtId="2" fontId="14" fillId="0" borderId="16" xfId="0" applyNumberFormat="1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2" fontId="18" fillId="0" borderId="1" xfId="0" applyNumberFormat="1" applyFont="1" applyBorder="1"/>
    <xf numFmtId="2" fontId="17" fillId="0" borderId="1" xfId="0" applyNumberFormat="1" applyFont="1" applyBorder="1"/>
    <xf numFmtId="0" fontId="17" fillId="0" borderId="0" xfId="0" applyFont="1" applyAlignment="1">
      <alignment horizontal="center"/>
    </xf>
    <xf numFmtId="2" fontId="17" fillId="0" borderId="0" xfId="0" applyNumberFormat="1" applyFont="1"/>
    <xf numFmtId="10" fontId="18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/>
    <xf numFmtId="10" fontId="20" fillId="0" borderId="1" xfId="0" applyNumberFormat="1" applyFont="1" applyBorder="1" applyAlignment="1">
      <alignment horizontal="center"/>
    </xf>
    <xf numFmtId="2" fontId="20" fillId="0" borderId="1" xfId="0" applyNumberFormat="1" applyFont="1" applyBorder="1"/>
    <xf numFmtId="9" fontId="18" fillId="0" borderId="1" xfId="0" applyNumberFormat="1" applyFont="1" applyBorder="1"/>
    <xf numFmtId="10" fontId="18" fillId="0" borderId="1" xfId="0" applyNumberFormat="1" applyFont="1" applyBorder="1"/>
    <xf numFmtId="10" fontId="18" fillId="0" borderId="1" xfId="1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10" fontId="18" fillId="0" borderId="1" xfId="1" applyNumberFormat="1" applyFont="1" applyBorder="1" applyAlignment="1"/>
    <xf numFmtId="166" fontId="18" fillId="0" borderId="1" xfId="1" applyNumberFormat="1" applyFont="1" applyBorder="1" applyAlignment="1"/>
    <xf numFmtId="9" fontId="18" fillId="0" borderId="1" xfId="1" applyFont="1" applyBorder="1" applyAlignment="1"/>
    <xf numFmtId="0" fontId="21" fillId="0" borderId="2" xfId="0" applyFont="1" applyBorder="1" applyAlignment="1">
      <alignment horizontal="center"/>
    </xf>
    <xf numFmtId="10" fontId="21" fillId="0" borderId="3" xfId="1" applyNumberFormat="1" applyFont="1" applyBorder="1" applyAlignment="1"/>
    <xf numFmtId="2" fontId="21" fillId="0" borderId="4" xfId="0" applyNumberFormat="1" applyFont="1" applyBorder="1"/>
    <xf numFmtId="0" fontId="21" fillId="0" borderId="13" xfId="0" applyFont="1" applyBorder="1" applyAlignment="1">
      <alignment horizontal="center"/>
    </xf>
    <xf numFmtId="0" fontId="21" fillId="0" borderId="0" xfId="0" applyFont="1" applyAlignment="1">
      <alignment horizontal="left"/>
    </xf>
    <xf numFmtId="10" fontId="21" fillId="0" borderId="0" xfId="1" applyNumberFormat="1" applyFont="1" applyBorder="1" applyAlignment="1"/>
    <xf numFmtId="2" fontId="21" fillId="0" borderId="15" xfId="0" applyNumberFormat="1" applyFont="1" applyBorder="1"/>
    <xf numFmtId="0" fontId="23" fillId="0" borderId="13" xfId="0" applyFont="1" applyBorder="1"/>
    <xf numFmtId="0" fontId="21" fillId="0" borderId="14" xfId="0" applyFont="1" applyBorder="1" applyAlignment="1">
      <alignment horizontal="center"/>
    </xf>
    <xf numFmtId="10" fontId="21" fillId="0" borderId="12" xfId="1" applyNumberFormat="1" applyFont="1" applyBorder="1" applyAlignment="1"/>
    <xf numFmtId="2" fontId="21" fillId="0" borderId="16" xfId="0" applyNumberFormat="1" applyFont="1" applyBorder="1"/>
    <xf numFmtId="168" fontId="18" fillId="0" borderId="1" xfId="0" applyNumberFormat="1" applyFont="1" applyBorder="1"/>
    <xf numFmtId="168" fontId="17" fillId="0" borderId="1" xfId="0" applyNumberFormat="1" applyFont="1" applyBorder="1"/>
    <xf numFmtId="10" fontId="10" fillId="0" borderId="1" xfId="0" applyNumberFormat="1" applyFont="1" applyFill="1" applyBorder="1" applyAlignment="1">
      <alignment horizontal="center"/>
    </xf>
    <xf numFmtId="167" fontId="10" fillId="0" borderId="1" xfId="0" applyNumberFormat="1" applyFont="1" applyBorder="1"/>
    <xf numFmtId="167" fontId="9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18" fillId="0" borderId="1" xfId="0" applyNumberFormat="1" applyFont="1" applyBorder="1"/>
    <xf numFmtId="167" fontId="17" fillId="0" borderId="1" xfId="0" applyNumberFormat="1" applyFont="1" applyBorder="1"/>
    <xf numFmtId="167" fontId="2" fillId="0" borderId="0" xfId="0" applyNumberFormat="1" applyFont="1"/>
    <xf numFmtId="0" fontId="2" fillId="0" borderId="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6" borderId="1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10" fillId="0" borderId="1" xfId="0" quotePrefix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0" fillId="0" borderId="5" xfId="0" applyFont="1" applyBorder="1"/>
    <xf numFmtId="0" fontId="10" fillId="0" borderId="8" xfId="0" applyFont="1" applyBorder="1"/>
    <xf numFmtId="0" fontId="10" fillId="0" borderId="6" xfId="0" applyFont="1" applyBorder="1"/>
    <xf numFmtId="0" fontId="10" fillId="0" borderId="5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5" borderId="1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8" fillId="0" borderId="1" xfId="0" quotePrefix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8" fillId="0" borderId="5" xfId="0" applyFont="1" applyBorder="1"/>
    <xf numFmtId="0" fontId="18" fillId="0" borderId="8" xfId="0" applyFont="1" applyBorder="1"/>
    <xf numFmtId="0" fontId="18" fillId="0" borderId="6" xfId="0" applyFont="1" applyBorder="1"/>
    <xf numFmtId="0" fontId="18" fillId="0" borderId="5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7" fillId="5" borderId="1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8" fillId="0" borderId="1" xfId="0" applyFont="1" applyBorder="1"/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8" fillId="0" borderId="0" xfId="0" applyFont="1" applyAlignment="1">
      <alignment horizontal="left"/>
    </xf>
  </cellXfs>
  <cellStyles count="6">
    <cellStyle name="Moeda" xfId="2" builtinId="4"/>
    <cellStyle name="Normal" xfId="0" builtinId="0"/>
    <cellStyle name="Normal 2 2" xfId="4"/>
    <cellStyle name="Normal 2 3" xfId="5"/>
    <cellStyle name="Normal 3 2" xfId="3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30" zoomScaleNormal="130" workbookViewId="0">
      <selection activeCell="J16" sqref="J16"/>
    </sheetView>
  </sheetViews>
  <sheetFormatPr defaultRowHeight="12.75"/>
  <cols>
    <col min="2" max="2" width="33.42578125" bestFit="1" customWidth="1"/>
    <col min="3" max="3" width="17" bestFit="1" customWidth="1"/>
    <col min="4" max="4" width="5.5703125" customWidth="1"/>
    <col min="5" max="5" width="12.5703125" customWidth="1"/>
    <col min="6" max="6" width="13.140625" bestFit="1" customWidth="1"/>
    <col min="8" max="8" width="11.5703125" style="3" bestFit="1" customWidth="1"/>
    <col min="9" max="9" width="10.85546875" style="3" bestFit="1" customWidth="1"/>
    <col min="10" max="10" width="13.42578125" style="3" bestFit="1" customWidth="1"/>
  </cols>
  <sheetData>
    <row r="1" spans="1:10">
      <c r="A1" s="139" t="s">
        <v>97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s="43" customFormat="1" ht="38.25">
      <c r="A2" s="142" t="s">
        <v>98</v>
      </c>
      <c r="B2" s="142"/>
      <c r="C2" s="142"/>
      <c r="D2" s="142"/>
      <c r="E2" s="142"/>
      <c r="F2" s="142"/>
      <c r="G2" s="142"/>
      <c r="H2" s="42" t="s">
        <v>126</v>
      </c>
      <c r="I2" s="41" t="s">
        <v>134</v>
      </c>
      <c r="J2" s="42" t="s">
        <v>178</v>
      </c>
    </row>
    <row r="3" spans="1:10">
      <c r="A3" s="2" t="s">
        <v>1</v>
      </c>
      <c r="B3" s="143" t="s">
        <v>14</v>
      </c>
      <c r="C3" s="143"/>
      <c r="D3" s="143"/>
      <c r="E3" s="143"/>
      <c r="F3" s="143"/>
      <c r="G3" s="143"/>
      <c r="H3" s="44">
        <f>'Servente de Limpeza'!I111</f>
        <v>0</v>
      </c>
      <c r="I3" s="44">
        <f>'Copeiro(a)'!I110</f>
        <v>0</v>
      </c>
      <c r="J3" s="44">
        <f>'Recepcionistas '!I110</f>
        <v>0</v>
      </c>
    </row>
    <row r="4" spans="1:10">
      <c r="A4" s="2" t="s">
        <v>3</v>
      </c>
      <c r="B4" s="143" t="s">
        <v>22</v>
      </c>
      <c r="C4" s="143"/>
      <c r="D4" s="143"/>
      <c r="E4" s="143"/>
      <c r="F4" s="143"/>
      <c r="G4" s="143"/>
      <c r="H4" s="44">
        <f>'Servente de Limpeza'!I112</f>
        <v>0</v>
      </c>
      <c r="I4" s="44">
        <f>'Copeiro(a)'!I111</f>
        <v>0</v>
      </c>
      <c r="J4" s="44">
        <f>'Recepcionistas '!I111</f>
        <v>0</v>
      </c>
    </row>
    <row r="5" spans="1:10">
      <c r="A5" s="2" t="s">
        <v>5</v>
      </c>
      <c r="B5" s="143" t="s">
        <v>50</v>
      </c>
      <c r="C5" s="143"/>
      <c r="D5" s="143"/>
      <c r="E5" s="143"/>
      <c r="F5" s="143"/>
      <c r="G5" s="143"/>
      <c r="H5" s="44">
        <f>'Servente de Limpeza'!I113</f>
        <v>0</v>
      </c>
      <c r="I5" s="44">
        <f>'Copeiro(a)'!I112</f>
        <v>0</v>
      </c>
      <c r="J5" s="44">
        <f>'Recepcionistas '!I112</f>
        <v>0</v>
      </c>
    </row>
    <row r="6" spans="1:10">
      <c r="A6" s="2" t="s">
        <v>7</v>
      </c>
      <c r="B6" s="143" t="s">
        <v>59</v>
      </c>
      <c r="C6" s="143"/>
      <c r="D6" s="143"/>
      <c r="E6" s="143"/>
      <c r="F6" s="143"/>
      <c r="G6" s="143"/>
      <c r="H6" s="44">
        <f>'Servente de Limpeza'!I114</f>
        <v>0</v>
      </c>
      <c r="I6" s="44">
        <f>'Copeiro(a)'!I113</f>
        <v>0</v>
      </c>
      <c r="J6" s="44">
        <f>'Recepcionistas '!I113</f>
        <v>0</v>
      </c>
    </row>
    <row r="7" spans="1:10">
      <c r="A7" s="2" t="s">
        <v>19</v>
      </c>
      <c r="B7" s="143" t="s">
        <v>75</v>
      </c>
      <c r="C7" s="143"/>
      <c r="D7" s="143"/>
      <c r="E7" s="143"/>
      <c r="F7" s="143"/>
      <c r="G7" s="143"/>
      <c r="H7" s="44">
        <f>'Servente de Limpeza'!I115</f>
        <v>0</v>
      </c>
      <c r="I7" s="44">
        <f>'Copeiro(a)'!I114</f>
        <v>0</v>
      </c>
      <c r="J7" s="44">
        <f>'Recepcionistas '!I114</f>
        <v>0</v>
      </c>
    </row>
    <row r="8" spans="1:10">
      <c r="A8" s="1"/>
      <c r="B8" s="144" t="s">
        <v>99</v>
      </c>
      <c r="C8" s="144"/>
      <c r="D8" s="144"/>
      <c r="E8" s="144"/>
      <c r="F8" s="144"/>
      <c r="G8" s="144"/>
      <c r="H8" s="44">
        <f>'Servente de Limpeza'!I116</f>
        <v>0</v>
      </c>
      <c r="I8" s="44">
        <f>'Copeiro(a)'!I115</f>
        <v>0</v>
      </c>
      <c r="J8" s="44">
        <f>'Recepcionistas '!I115</f>
        <v>0</v>
      </c>
    </row>
    <row r="9" spans="1:10">
      <c r="A9" s="2" t="s">
        <v>20</v>
      </c>
      <c r="B9" s="143" t="s">
        <v>78</v>
      </c>
      <c r="C9" s="143"/>
      <c r="D9" s="143"/>
      <c r="E9" s="143"/>
      <c r="F9" s="143"/>
      <c r="G9" s="143"/>
      <c r="H9" s="44">
        <f>'Servente de Limpeza'!I117</f>
        <v>0</v>
      </c>
      <c r="I9" s="44">
        <f>'Copeiro(a)'!I116</f>
        <v>0</v>
      </c>
      <c r="J9" s="44">
        <f>'Recepcionistas '!I116</f>
        <v>0</v>
      </c>
    </row>
    <row r="10" spans="1:10">
      <c r="A10" s="144" t="s">
        <v>129</v>
      </c>
      <c r="B10" s="144"/>
      <c r="C10" s="144"/>
      <c r="D10" s="144"/>
      <c r="E10" s="144"/>
      <c r="F10" s="144"/>
      <c r="G10" s="144"/>
      <c r="H10" s="45">
        <f>'Servente de Limpeza'!I118</f>
        <v>0</v>
      </c>
      <c r="I10" s="45">
        <f>'Copeiro(a)'!I117</f>
        <v>0</v>
      </c>
      <c r="J10" s="45">
        <f>'Recepcionistas '!I117</f>
        <v>0</v>
      </c>
    </row>
    <row r="12" spans="1:10">
      <c r="B12" s="141" t="s">
        <v>144</v>
      </c>
      <c r="C12" s="141"/>
      <c r="D12" s="141"/>
      <c r="E12" s="141"/>
      <c r="F12" s="141"/>
    </row>
    <row r="13" spans="1:10" s="43" customFormat="1" ht="38.25">
      <c r="B13" s="41" t="s">
        <v>141</v>
      </c>
      <c r="C13" s="42" t="s">
        <v>148</v>
      </c>
      <c r="D13" s="41" t="s">
        <v>140</v>
      </c>
      <c r="E13" s="42" t="s">
        <v>149</v>
      </c>
      <c r="F13" s="41" t="s">
        <v>142</v>
      </c>
      <c r="H13" s="46"/>
      <c r="I13" s="46"/>
      <c r="J13" s="46"/>
    </row>
    <row r="14" spans="1:10">
      <c r="B14" s="33" t="s">
        <v>126</v>
      </c>
      <c r="C14" s="44">
        <f>H10</f>
        <v>0</v>
      </c>
      <c r="D14" s="2">
        <v>2</v>
      </c>
      <c r="E14" s="44">
        <f t="shared" ref="E14:E16" si="0">C14*D14</f>
        <v>0</v>
      </c>
      <c r="F14" s="44">
        <f t="shared" ref="F14:F16" si="1">E14*12</f>
        <v>0</v>
      </c>
    </row>
    <row r="15" spans="1:10">
      <c r="B15" s="33" t="s">
        <v>135</v>
      </c>
      <c r="C15" s="44">
        <f>I10</f>
        <v>0</v>
      </c>
      <c r="D15" s="2">
        <v>1</v>
      </c>
      <c r="E15" s="44">
        <f t="shared" si="0"/>
        <v>0</v>
      </c>
      <c r="F15" s="44">
        <f t="shared" si="1"/>
        <v>0</v>
      </c>
    </row>
    <row r="16" spans="1:10">
      <c r="B16" s="33" t="s">
        <v>178</v>
      </c>
      <c r="C16" s="44">
        <f>J10</f>
        <v>0</v>
      </c>
      <c r="D16" s="2">
        <v>2</v>
      </c>
      <c r="E16" s="44">
        <f t="shared" si="0"/>
        <v>0</v>
      </c>
      <c r="F16" s="44">
        <f t="shared" si="1"/>
        <v>0</v>
      </c>
    </row>
    <row r="17" spans="2:6">
      <c r="B17" s="136" t="s">
        <v>143</v>
      </c>
      <c r="C17" s="137"/>
      <c r="D17" s="137"/>
      <c r="E17" s="138"/>
      <c r="F17" s="45">
        <f>SUM(F14:F16)</f>
        <v>0</v>
      </c>
    </row>
  </sheetData>
  <mergeCells count="12">
    <mergeCell ref="B17:E17"/>
    <mergeCell ref="A1:J1"/>
    <mergeCell ref="B12:F12"/>
    <mergeCell ref="A2:G2"/>
    <mergeCell ref="B3:G3"/>
    <mergeCell ref="B4:G4"/>
    <mergeCell ref="B5:G5"/>
    <mergeCell ref="B6:G6"/>
    <mergeCell ref="B7:G7"/>
    <mergeCell ref="B8:G8"/>
    <mergeCell ref="B9:G9"/>
    <mergeCell ref="A10:G1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0" sqref="E30"/>
    </sheetView>
  </sheetViews>
  <sheetFormatPr defaultRowHeight="12.75"/>
  <cols>
    <col min="1" max="1" width="31.85546875" bestFit="1" customWidth="1"/>
    <col min="2" max="2" width="41.28515625" style="46" bestFit="1" customWidth="1"/>
    <col min="3" max="4" width="17.85546875" bestFit="1" customWidth="1"/>
    <col min="5" max="5" width="14.85546875" customWidth="1"/>
  </cols>
  <sheetData>
    <row r="1" spans="1:5">
      <c r="A1" s="1" t="s">
        <v>159</v>
      </c>
      <c r="B1" s="1" t="s">
        <v>167</v>
      </c>
      <c r="C1" s="41" t="s">
        <v>140</v>
      </c>
      <c r="D1" s="1" t="s">
        <v>161</v>
      </c>
      <c r="E1" s="1" t="s">
        <v>177</v>
      </c>
    </row>
    <row r="2" spans="1:5" ht="15">
      <c r="A2" s="145" t="s">
        <v>160</v>
      </c>
      <c r="B2" s="51" t="s">
        <v>189</v>
      </c>
      <c r="C2" s="47">
        <v>3</v>
      </c>
      <c r="D2" s="48"/>
      <c r="E2" s="44">
        <f t="shared" ref="E2:E20" si="0">D2*C2</f>
        <v>0</v>
      </c>
    </row>
    <row r="3" spans="1:5" ht="15">
      <c r="A3" s="146"/>
      <c r="B3" s="51" t="s">
        <v>172</v>
      </c>
      <c r="C3" s="47">
        <v>3</v>
      </c>
      <c r="D3" s="48"/>
      <c r="E3" s="44">
        <f t="shared" si="0"/>
        <v>0</v>
      </c>
    </row>
    <row r="4" spans="1:5" ht="15">
      <c r="A4" s="146"/>
      <c r="B4" s="51" t="s">
        <v>170</v>
      </c>
      <c r="C4" s="47">
        <v>6</v>
      </c>
      <c r="D4" s="48"/>
      <c r="E4" s="44">
        <f t="shared" si="0"/>
        <v>0</v>
      </c>
    </row>
    <row r="5" spans="1:5" ht="15">
      <c r="A5" s="147"/>
      <c r="B5" s="51" t="s">
        <v>173</v>
      </c>
      <c r="C5" s="47">
        <v>2</v>
      </c>
      <c r="D5" s="48"/>
      <c r="E5" s="44">
        <f t="shared" si="0"/>
        <v>0</v>
      </c>
    </row>
    <row r="6" spans="1:5" ht="15">
      <c r="A6" s="145" t="s">
        <v>125</v>
      </c>
      <c r="B6" s="51" t="s">
        <v>188</v>
      </c>
      <c r="C6" s="47">
        <v>3</v>
      </c>
      <c r="D6" s="48"/>
      <c r="E6" s="44">
        <f t="shared" si="0"/>
        <v>0</v>
      </c>
    </row>
    <row r="7" spans="1:5" ht="15">
      <c r="A7" s="146"/>
      <c r="B7" s="51" t="s">
        <v>190</v>
      </c>
      <c r="C7" s="47">
        <v>3</v>
      </c>
      <c r="D7" s="48"/>
      <c r="E7" s="44">
        <f t="shared" si="0"/>
        <v>0</v>
      </c>
    </row>
    <row r="8" spans="1:5" ht="15">
      <c r="A8" s="146"/>
      <c r="B8" s="51" t="s">
        <v>175</v>
      </c>
      <c r="C8" s="47">
        <v>2</v>
      </c>
      <c r="D8" s="48"/>
      <c r="E8" s="44">
        <f t="shared" si="0"/>
        <v>0</v>
      </c>
    </row>
    <row r="9" spans="1:5" ht="15">
      <c r="A9" s="146"/>
      <c r="B9" s="51" t="s">
        <v>176</v>
      </c>
      <c r="C9" s="47">
        <v>6</v>
      </c>
      <c r="D9" s="48"/>
      <c r="E9" s="44">
        <f t="shared" si="0"/>
        <v>0</v>
      </c>
    </row>
    <row r="10" spans="1:5" ht="15">
      <c r="A10" s="146"/>
      <c r="B10" s="51" t="s">
        <v>170</v>
      </c>
      <c r="C10" s="47">
        <v>6</v>
      </c>
      <c r="D10" s="48"/>
      <c r="E10" s="44">
        <f t="shared" si="0"/>
        <v>0</v>
      </c>
    </row>
    <row r="11" spans="1:5" ht="15">
      <c r="A11" s="146"/>
      <c r="B11" s="51" t="s">
        <v>191</v>
      </c>
      <c r="C11" s="131">
        <v>3</v>
      </c>
      <c r="D11" s="48"/>
      <c r="E11" s="44">
        <f t="shared" si="0"/>
        <v>0</v>
      </c>
    </row>
    <row r="12" spans="1:5" ht="15">
      <c r="A12" s="146"/>
      <c r="B12" s="51" t="s">
        <v>192</v>
      </c>
      <c r="C12" s="131">
        <v>2</v>
      </c>
      <c r="D12" s="48"/>
      <c r="E12" s="44">
        <f t="shared" si="0"/>
        <v>0</v>
      </c>
    </row>
    <row r="13" spans="1:5" ht="15">
      <c r="A13" s="147"/>
      <c r="B13" s="51" t="s">
        <v>171</v>
      </c>
      <c r="C13" s="47">
        <v>2</v>
      </c>
      <c r="D13" s="48"/>
      <c r="E13" s="44">
        <f t="shared" si="0"/>
        <v>0</v>
      </c>
    </row>
    <row r="14" spans="1:5" ht="15">
      <c r="A14" s="148" t="s">
        <v>127</v>
      </c>
      <c r="B14" s="52" t="s">
        <v>168</v>
      </c>
      <c r="C14" s="47">
        <v>2</v>
      </c>
      <c r="D14" s="48"/>
      <c r="E14" s="44">
        <f t="shared" si="0"/>
        <v>0</v>
      </c>
    </row>
    <row r="15" spans="1:5" ht="15">
      <c r="A15" s="148"/>
      <c r="B15" s="53" t="s">
        <v>174</v>
      </c>
      <c r="C15" s="2">
        <v>3</v>
      </c>
      <c r="D15" s="5"/>
      <c r="E15" s="44">
        <f t="shared" si="0"/>
        <v>0</v>
      </c>
    </row>
    <row r="16" spans="1:5" ht="15">
      <c r="A16" s="148"/>
      <c r="B16" s="54" t="s">
        <v>169</v>
      </c>
      <c r="C16" s="2">
        <v>3</v>
      </c>
      <c r="D16" s="5"/>
      <c r="E16" s="44">
        <f t="shared" si="0"/>
        <v>0</v>
      </c>
    </row>
    <row r="17" spans="1:5" ht="15">
      <c r="A17" s="148"/>
      <c r="B17" s="53" t="s">
        <v>170</v>
      </c>
      <c r="C17" s="2">
        <v>6</v>
      </c>
      <c r="D17" s="5"/>
      <c r="E17" s="44">
        <f t="shared" si="0"/>
        <v>0</v>
      </c>
    </row>
    <row r="18" spans="1:5" ht="15">
      <c r="A18" s="148"/>
      <c r="B18" s="53" t="s">
        <v>194</v>
      </c>
      <c r="C18" s="132">
        <v>3</v>
      </c>
      <c r="D18" s="5"/>
      <c r="E18" s="44">
        <f t="shared" si="0"/>
        <v>0</v>
      </c>
    </row>
    <row r="19" spans="1:5" ht="15">
      <c r="A19" s="148"/>
      <c r="B19" s="53" t="s">
        <v>193</v>
      </c>
      <c r="C19" s="132">
        <v>3</v>
      </c>
      <c r="D19" s="5"/>
      <c r="E19" s="44">
        <f t="shared" si="0"/>
        <v>0</v>
      </c>
    </row>
    <row r="20" spans="1:5" ht="15">
      <c r="A20" s="148"/>
      <c r="B20" s="53" t="s">
        <v>171</v>
      </c>
      <c r="C20" s="2">
        <v>2</v>
      </c>
      <c r="D20" s="5"/>
      <c r="E20" s="44">
        <f t="shared" si="0"/>
        <v>0</v>
      </c>
    </row>
    <row r="23" spans="1:5">
      <c r="A23" s="144" t="s">
        <v>162</v>
      </c>
      <c r="B23" s="144"/>
    </row>
    <row r="24" spans="1:5">
      <c r="A24" s="49" t="s">
        <v>163</v>
      </c>
      <c r="B24" s="50"/>
    </row>
    <row r="25" spans="1:5">
      <c r="A25" s="49" t="s">
        <v>166</v>
      </c>
      <c r="B25" s="47"/>
    </row>
    <row r="26" spans="1:5">
      <c r="A26" s="49" t="s">
        <v>164</v>
      </c>
      <c r="B26" s="50">
        <f>B25*B24</f>
        <v>0</v>
      </c>
    </row>
    <row r="27" spans="1:5">
      <c r="A27" s="49" t="s">
        <v>165</v>
      </c>
      <c r="B27" s="50">
        <f>B26/12</f>
        <v>0</v>
      </c>
    </row>
  </sheetData>
  <mergeCells count="4">
    <mergeCell ref="A23:B23"/>
    <mergeCell ref="A2:A5"/>
    <mergeCell ref="A6:A13"/>
    <mergeCell ref="A14:A20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45"/>
  <sheetViews>
    <sheetView topLeftCell="A4" zoomScale="150" zoomScaleNormal="150" workbookViewId="0">
      <selection activeCell="H7" sqref="H7:I7"/>
    </sheetView>
  </sheetViews>
  <sheetFormatPr defaultColWidth="9.28515625" defaultRowHeight="12.75"/>
  <cols>
    <col min="1" max="1" width="10" customWidth="1"/>
    <col min="3" max="3" width="15" customWidth="1"/>
    <col min="5" max="5" width="10.7109375" customWidth="1"/>
    <col min="7" max="7" width="19.28515625" customWidth="1"/>
    <col min="8" max="8" width="11" bestFit="1" customWidth="1"/>
    <col min="9" max="9" width="12" customWidth="1"/>
    <col min="10" max="10" width="14.28515625" customWidth="1"/>
    <col min="11" max="11" width="9.28515625" customWidth="1"/>
    <col min="13" max="13" width="9.5703125" customWidth="1"/>
  </cols>
  <sheetData>
    <row r="1" spans="1:9">
      <c r="A1" s="152" t="s">
        <v>128</v>
      </c>
      <c r="B1" s="152"/>
      <c r="C1" s="152"/>
      <c r="D1" s="152"/>
      <c r="E1" s="152"/>
      <c r="F1" s="152"/>
      <c r="G1" s="152"/>
      <c r="H1" s="152"/>
      <c r="I1" s="152"/>
    </row>
    <row r="2" spans="1:9">
      <c r="A2" s="152" t="s">
        <v>131</v>
      </c>
      <c r="B2" s="152"/>
      <c r="C2" s="152"/>
      <c r="D2" s="152"/>
      <c r="E2" s="152"/>
      <c r="F2" s="152"/>
      <c r="G2" s="152"/>
      <c r="H2" s="152"/>
      <c r="I2" s="152"/>
    </row>
    <row r="3" spans="1:9">
      <c r="A3" s="55"/>
      <c r="B3" s="55"/>
      <c r="C3" s="55"/>
      <c r="D3" s="55"/>
      <c r="E3" s="55"/>
      <c r="F3" s="55"/>
      <c r="G3" s="55"/>
      <c r="H3" s="55"/>
      <c r="I3" s="55"/>
    </row>
    <row r="4" spans="1:9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9">
      <c r="A5" s="56" t="s">
        <v>1</v>
      </c>
      <c r="B5" s="150" t="s">
        <v>2</v>
      </c>
      <c r="C5" s="150"/>
      <c r="D5" s="150"/>
      <c r="E5" s="150"/>
      <c r="F5" s="150"/>
      <c r="G5" s="150"/>
      <c r="H5" s="153"/>
      <c r="I5" s="151"/>
    </row>
    <row r="6" spans="1:9">
      <c r="A6" s="56" t="s">
        <v>3</v>
      </c>
      <c r="B6" s="150" t="s">
        <v>4</v>
      </c>
      <c r="C6" s="150"/>
      <c r="D6" s="150"/>
      <c r="E6" s="150"/>
      <c r="F6" s="150"/>
      <c r="G6" s="150"/>
      <c r="H6" s="151" t="s">
        <v>187</v>
      </c>
      <c r="I6" s="151"/>
    </row>
    <row r="7" spans="1:9">
      <c r="A7" s="56" t="s">
        <v>5</v>
      </c>
      <c r="B7" s="150" t="s">
        <v>6</v>
      </c>
      <c r="C7" s="150"/>
      <c r="D7" s="150"/>
      <c r="E7" s="150"/>
      <c r="F7" s="150"/>
      <c r="G7" s="150"/>
      <c r="H7" s="151">
        <v>2024</v>
      </c>
      <c r="I7" s="151"/>
    </row>
    <row r="8" spans="1:9">
      <c r="A8" s="56" t="s">
        <v>7</v>
      </c>
      <c r="B8" s="150" t="s">
        <v>8</v>
      </c>
      <c r="C8" s="150"/>
      <c r="D8" s="150"/>
      <c r="E8" s="150"/>
      <c r="F8" s="150"/>
      <c r="G8" s="150"/>
      <c r="H8" s="151"/>
      <c r="I8" s="151"/>
    </row>
    <row r="9" spans="1:9">
      <c r="A9" s="57"/>
      <c r="B9" s="55"/>
      <c r="C9" s="55"/>
      <c r="D9" s="55"/>
      <c r="E9" s="55"/>
      <c r="F9" s="55"/>
      <c r="G9" s="55"/>
      <c r="H9" s="57"/>
      <c r="I9" s="57"/>
    </row>
    <row r="10" spans="1:9">
      <c r="A10" s="149" t="s">
        <v>9</v>
      </c>
      <c r="B10" s="149"/>
      <c r="C10" s="149"/>
      <c r="D10" s="149"/>
      <c r="E10" s="149"/>
      <c r="F10" s="149"/>
      <c r="G10" s="149"/>
      <c r="H10" s="149"/>
      <c r="I10" s="149"/>
    </row>
    <row r="11" spans="1:9">
      <c r="A11" s="56">
        <v>1</v>
      </c>
      <c r="B11" s="150" t="s">
        <v>10</v>
      </c>
      <c r="C11" s="150"/>
      <c r="D11" s="150"/>
      <c r="E11" s="150"/>
      <c r="F11" s="150"/>
      <c r="G11" s="150"/>
      <c r="H11" s="151" t="s">
        <v>133</v>
      </c>
      <c r="I11" s="151"/>
    </row>
    <row r="12" spans="1:9">
      <c r="A12" s="56">
        <v>2</v>
      </c>
      <c r="B12" s="150" t="s">
        <v>11</v>
      </c>
      <c r="C12" s="150"/>
      <c r="D12" s="150"/>
      <c r="E12" s="150"/>
      <c r="F12" s="150"/>
      <c r="G12" s="150"/>
      <c r="H12" s="151" t="s">
        <v>132</v>
      </c>
      <c r="I12" s="151"/>
    </row>
    <row r="13" spans="1:9">
      <c r="A13" s="56">
        <v>3</v>
      </c>
      <c r="B13" s="150" t="s">
        <v>122</v>
      </c>
      <c r="C13" s="150"/>
      <c r="D13" s="150"/>
      <c r="E13" s="150"/>
      <c r="F13" s="150"/>
      <c r="G13" s="150"/>
      <c r="H13" s="158"/>
      <c r="I13" s="151"/>
    </row>
    <row r="14" spans="1:9">
      <c r="A14" s="56">
        <v>4</v>
      </c>
      <c r="B14" s="150" t="s">
        <v>12</v>
      </c>
      <c r="C14" s="150"/>
      <c r="D14" s="150"/>
      <c r="E14" s="150"/>
      <c r="F14" s="150"/>
      <c r="G14" s="150"/>
      <c r="H14" s="151" t="s">
        <v>126</v>
      </c>
      <c r="I14" s="151"/>
    </row>
    <row r="15" spans="1:9">
      <c r="A15" s="56">
        <v>5</v>
      </c>
      <c r="B15" s="150" t="s">
        <v>13</v>
      </c>
      <c r="C15" s="150"/>
      <c r="D15" s="150"/>
      <c r="E15" s="150"/>
      <c r="F15" s="150"/>
      <c r="G15" s="150"/>
      <c r="H15" s="155"/>
      <c r="I15" s="151"/>
    </row>
    <row r="16" spans="1:9">
      <c r="A16" s="156"/>
      <c r="B16" s="156"/>
      <c r="C16" s="156"/>
      <c r="D16" s="156"/>
      <c r="E16" s="156"/>
      <c r="F16" s="156"/>
      <c r="G16" s="156"/>
      <c r="H16" s="156"/>
      <c r="I16" s="156"/>
    </row>
    <row r="17" spans="1:11">
      <c r="A17" s="157" t="s">
        <v>14</v>
      </c>
      <c r="B17" s="157"/>
      <c r="C17" s="157"/>
      <c r="D17" s="157"/>
      <c r="E17" s="157"/>
      <c r="F17" s="157"/>
      <c r="G17" s="157"/>
      <c r="H17" s="157"/>
      <c r="I17" s="157"/>
    </row>
    <row r="18" spans="1:11">
      <c r="A18" s="58">
        <v>1</v>
      </c>
      <c r="B18" s="154" t="s">
        <v>15</v>
      </c>
      <c r="C18" s="154"/>
      <c r="D18" s="154"/>
      <c r="E18" s="154"/>
      <c r="F18" s="154"/>
      <c r="G18" s="154"/>
      <c r="H18" s="58" t="s">
        <v>16</v>
      </c>
      <c r="I18" s="58" t="s">
        <v>17</v>
      </c>
    </row>
    <row r="19" spans="1:11">
      <c r="A19" s="58" t="s">
        <v>1</v>
      </c>
      <c r="B19" s="150" t="s">
        <v>18</v>
      </c>
      <c r="C19" s="150"/>
      <c r="D19" s="150"/>
      <c r="E19" s="150"/>
      <c r="F19" s="150"/>
      <c r="G19" s="150"/>
      <c r="H19" s="59"/>
      <c r="I19" s="129">
        <v>1629.62</v>
      </c>
    </row>
    <row r="20" spans="1:11">
      <c r="A20" s="154" t="s">
        <v>21</v>
      </c>
      <c r="B20" s="154"/>
      <c r="C20" s="154"/>
      <c r="D20" s="154"/>
      <c r="E20" s="154"/>
      <c r="F20" s="154"/>
      <c r="G20" s="154"/>
      <c r="H20" s="154"/>
      <c r="I20" s="130">
        <f>TRUNC(SUM(I19:I19),2)</f>
        <v>1629.62</v>
      </c>
    </row>
    <row r="21" spans="1:11">
      <c r="A21" s="62"/>
      <c r="B21" s="62"/>
      <c r="C21" s="62"/>
      <c r="D21" s="62"/>
      <c r="E21" s="62"/>
      <c r="F21" s="62"/>
      <c r="G21" s="62"/>
      <c r="H21" s="62"/>
      <c r="I21" s="63"/>
    </row>
    <row r="22" spans="1:11">
      <c r="A22" s="157" t="s">
        <v>22</v>
      </c>
      <c r="B22" s="157"/>
      <c r="C22" s="157"/>
      <c r="D22" s="157"/>
      <c r="E22" s="157"/>
      <c r="F22" s="157"/>
      <c r="G22" s="157"/>
      <c r="H22" s="157"/>
      <c r="I22" s="157"/>
    </row>
    <row r="23" spans="1:11">
      <c r="A23" s="154" t="s">
        <v>23</v>
      </c>
      <c r="B23" s="154"/>
      <c r="C23" s="154"/>
      <c r="D23" s="154"/>
      <c r="E23" s="154"/>
      <c r="F23" s="154"/>
      <c r="G23" s="154"/>
      <c r="H23" s="58" t="s">
        <v>16</v>
      </c>
      <c r="I23" s="58" t="s">
        <v>17</v>
      </c>
    </row>
    <row r="24" spans="1:11">
      <c r="A24" s="58" t="s">
        <v>1</v>
      </c>
      <c r="B24" s="150" t="s">
        <v>179</v>
      </c>
      <c r="C24" s="150"/>
      <c r="D24" s="150"/>
      <c r="E24" s="150"/>
      <c r="F24" s="150"/>
      <c r="G24" s="150"/>
      <c r="H24" s="64"/>
      <c r="I24" s="60"/>
    </row>
    <row r="25" spans="1:11">
      <c r="A25" s="58" t="s">
        <v>3</v>
      </c>
      <c r="B25" s="150" t="s">
        <v>130</v>
      </c>
      <c r="C25" s="150"/>
      <c r="D25" s="150"/>
      <c r="E25" s="150"/>
      <c r="F25" s="150"/>
      <c r="G25" s="150"/>
      <c r="H25" s="128"/>
      <c r="I25" s="60"/>
      <c r="J25" s="34"/>
    </row>
    <row r="26" spans="1:11">
      <c r="A26" s="154" t="s">
        <v>24</v>
      </c>
      <c r="B26" s="154"/>
      <c r="C26" s="154"/>
      <c r="D26" s="154"/>
      <c r="E26" s="154"/>
      <c r="F26" s="154"/>
      <c r="G26" s="154"/>
      <c r="H26" s="65"/>
      <c r="I26" s="61"/>
    </row>
    <row r="27" spans="1:11">
      <c r="A27" s="159"/>
      <c r="B27" s="160"/>
      <c r="C27" s="160"/>
      <c r="D27" s="160"/>
      <c r="E27" s="160"/>
      <c r="F27" s="160"/>
      <c r="G27" s="160"/>
      <c r="H27" s="160"/>
      <c r="I27" s="160"/>
      <c r="J27" s="7"/>
      <c r="K27" s="6"/>
    </row>
    <row r="28" spans="1:11">
      <c r="A28" s="154" t="s">
        <v>26</v>
      </c>
      <c r="B28" s="154"/>
      <c r="C28" s="154"/>
      <c r="D28" s="154"/>
      <c r="E28" s="154"/>
      <c r="F28" s="154"/>
      <c r="G28" s="154"/>
      <c r="H28" s="58" t="s">
        <v>16</v>
      </c>
      <c r="I28" s="58" t="s">
        <v>17</v>
      </c>
    </row>
    <row r="29" spans="1:11" ht="15.75">
      <c r="A29" s="58" t="s">
        <v>1</v>
      </c>
      <c r="B29" s="150" t="s">
        <v>27</v>
      </c>
      <c r="C29" s="150"/>
      <c r="D29" s="150"/>
      <c r="E29" s="150"/>
      <c r="F29" s="150"/>
      <c r="G29" s="150"/>
      <c r="H29" s="64">
        <v>0.2</v>
      </c>
      <c r="I29" s="60"/>
      <c r="K29" s="40"/>
    </row>
    <row r="30" spans="1:11" ht="15.75">
      <c r="A30" s="58" t="s">
        <v>3</v>
      </c>
      <c r="B30" s="150" t="s">
        <v>28</v>
      </c>
      <c r="C30" s="150"/>
      <c r="D30" s="150"/>
      <c r="E30" s="150"/>
      <c r="F30" s="150"/>
      <c r="G30" s="150"/>
      <c r="H30" s="64">
        <v>2.5000000000000001E-2</v>
      </c>
      <c r="I30" s="60"/>
      <c r="K30" s="40"/>
    </row>
    <row r="31" spans="1:11" ht="15.75">
      <c r="A31" s="58" t="s">
        <v>5</v>
      </c>
      <c r="B31" s="150" t="s">
        <v>29</v>
      </c>
      <c r="C31" s="150"/>
      <c r="D31" s="150"/>
      <c r="E31" s="150"/>
      <c r="F31" s="150"/>
      <c r="G31" s="150"/>
      <c r="H31" s="64"/>
      <c r="I31" s="60"/>
      <c r="K31" s="40"/>
    </row>
    <row r="32" spans="1:11" ht="15.75">
      <c r="A32" s="58" t="s">
        <v>7</v>
      </c>
      <c r="B32" s="150" t="s">
        <v>30</v>
      </c>
      <c r="C32" s="150"/>
      <c r="D32" s="150"/>
      <c r="E32" s="150"/>
      <c r="F32" s="150"/>
      <c r="G32" s="150"/>
      <c r="H32" s="64">
        <v>1.4999999999999999E-2</v>
      </c>
      <c r="I32" s="60"/>
      <c r="K32" s="40"/>
    </row>
    <row r="33" spans="1:11" ht="15.75">
      <c r="A33" s="58" t="s">
        <v>19</v>
      </c>
      <c r="B33" s="150" t="s">
        <v>31</v>
      </c>
      <c r="C33" s="150"/>
      <c r="D33" s="150"/>
      <c r="E33" s="150"/>
      <c r="F33" s="150"/>
      <c r="G33" s="150"/>
      <c r="H33" s="64">
        <v>0.01</v>
      </c>
      <c r="I33" s="60"/>
      <c r="K33" s="40"/>
    </row>
    <row r="34" spans="1:11" ht="15.75">
      <c r="A34" s="58" t="s">
        <v>20</v>
      </c>
      <c r="B34" s="150" t="s">
        <v>32</v>
      </c>
      <c r="C34" s="150"/>
      <c r="D34" s="150"/>
      <c r="E34" s="150"/>
      <c r="F34" s="150"/>
      <c r="G34" s="150"/>
      <c r="H34" s="64">
        <v>6.0000000000000001E-3</v>
      </c>
      <c r="I34" s="60"/>
      <c r="K34" s="40"/>
    </row>
    <row r="35" spans="1:11" ht="15.75">
      <c r="A35" s="58" t="s">
        <v>33</v>
      </c>
      <c r="B35" s="150" t="s">
        <v>34</v>
      </c>
      <c r="C35" s="150"/>
      <c r="D35" s="150"/>
      <c r="E35" s="150"/>
      <c r="F35" s="150"/>
      <c r="G35" s="150"/>
      <c r="H35" s="64">
        <v>2E-3</v>
      </c>
      <c r="I35" s="60"/>
      <c r="K35" s="40"/>
    </row>
    <row r="36" spans="1:11" ht="15.75">
      <c r="A36" s="58" t="s">
        <v>35</v>
      </c>
      <c r="B36" s="150" t="s">
        <v>36</v>
      </c>
      <c r="C36" s="150"/>
      <c r="D36" s="150"/>
      <c r="E36" s="150"/>
      <c r="F36" s="150"/>
      <c r="G36" s="150"/>
      <c r="H36" s="64">
        <v>0.08</v>
      </c>
      <c r="I36" s="60"/>
      <c r="K36" s="40"/>
    </row>
    <row r="37" spans="1:11">
      <c r="A37" s="154" t="s">
        <v>37</v>
      </c>
      <c r="B37" s="154"/>
      <c r="C37" s="154"/>
      <c r="D37" s="154"/>
      <c r="E37" s="154"/>
      <c r="F37" s="154"/>
      <c r="G37" s="154"/>
      <c r="H37" s="65"/>
      <c r="I37" s="61"/>
    </row>
    <row r="38" spans="1:11">
      <c r="A38" s="167"/>
      <c r="B38" s="167"/>
      <c r="C38" s="167"/>
      <c r="D38" s="167"/>
      <c r="E38" s="167"/>
      <c r="F38" s="167"/>
      <c r="G38" s="167"/>
      <c r="H38" s="167"/>
      <c r="I38" s="168"/>
    </row>
    <row r="39" spans="1:11">
      <c r="A39" s="154" t="s">
        <v>38</v>
      </c>
      <c r="B39" s="154"/>
      <c r="C39" s="154"/>
      <c r="D39" s="154"/>
      <c r="E39" s="154"/>
      <c r="F39" s="154"/>
      <c r="G39" s="154"/>
      <c r="H39" s="65"/>
      <c r="I39" s="58" t="s">
        <v>17</v>
      </c>
    </row>
    <row r="40" spans="1:11">
      <c r="A40" s="58" t="s">
        <v>1</v>
      </c>
      <c r="B40" s="161" t="s">
        <v>155</v>
      </c>
      <c r="C40" s="162"/>
      <c r="D40" s="162"/>
      <c r="E40" s="162"/>
      <c r="F40" s="162"/>
      <c r="G40" s="163"/>
      <c r="H40" s="56" t="s">
        <v>39</v>
      </c>
      <c r="I40" s="67"/>
    </row>
    <row r="41" spans="1:11">
      <c r="A41" s="58" t="s">
        <v>3</v>
      </c>
      <c r="B41" s="161" t="s">
        <v>151</v>
      </c>
      <c r="C41" s="162"/>
      <c r="D41" s="162"/>
      <c r="E41" s="162"/>
      <c r="F41" s="162"/>
      <c r="G41" s="163"/>
      <c r="H41" s="56" t="s">
        <v>39</v>
      </c>
      <c r="I41" s="67"/>
    </row>
    <row r="42" spans="1:11">
      <c r="A42" s="58" t="s">
        <v>5</v>
      </c>
      <c r="B42" s="161" t="s">
        <v>152</v>
      </c>
      <c r="C42" s="162"/>
      <c r="D42" s="162"/>
      <c r="E42" s="162"/>
      <c r="F42" s="162"/>
      <c r="G42" s="163"/>
      <c r="H42" s="56" t="s">
        <v>39</v>
      </c>
      <c r="I42" s="67"/>
    </row>
    <row r="43" spans="1:11">
      <c r="A43" s="58" t="s">
        <v>7</v>
      </c>
      <c r="B43" s="164" t="s">
        <v>156</v>
      </c>
      <c r="C43" s="165"/>
      <c r="D43" s="165"/>
      <c r="E43" s="165"/>
      <c r="F43" s="165"/>
      <c r="G43" s="166"/>
      <c r="H43" s="56" t="s">
        <v>39</v>
      </c>
      <c r="I43" s="67"/>
    </row>
    <row r="44" spans="1:11">
      <c r="A44" s="58" t="s">
        <v>19</v>
      </c>
      <c r="B44" s="164" t="s">
        <v>157</v>
      </c>
      <c r="C44" s="165"/>
      <c r="D44" s="165"/>
      <c r="E44" s="165"/>
      <c r="F44" s="165"/>
      <c r="G44" s="166"/>
      <c r="H44" s="56" t="s">
        <v>39</v>
      </c>
      <c r="I44" s="67"/>
    </row>
    <row r="45" spans="1:11">
      <c r="A45" s="154" t="s">
        <v>40</v>
      </c>
      <c r="B45" s="154"/>
      <c r="C45" s="154"/>
      <c r="D45" s="154"/>
      <c r="E45" s="154"/>
      <c r="F45" s="154"/>
      <c r="G45" s="154"/>
      <c r="H45" s="154"/>
      <c r="I45" s="61"/>
    </row>
    <row r="46" spans="1:11">
      <c r="A46" s="167"/>
      <c r="B46" s="167"/>
      <c r="C46" s="167"/>
      <c r="D46" s="167"/>
      <c r="E46" s="167"/>
      <c r="F46" s="167"/>
      <c r="G46" s="167"/>
      <c r="H46" s="167"/>
      <c r="I46" s="168"/>
    </row>
    <row r="47" spans="1:11">
      <c r="A47" s="171" t="s">
        <v>41</v>
      </c>
      <c r="B47" s="171"/>
      <c r="C47" s="171"/>
      <c r="D47" s="171"/>
      <c r="E47" s="171"/>
      <c r="F47" s="171"/>
      <c r="G47" s="171"/>
      <c r="H47" s="171"/>
      <c r="I47" s="171"/>
    </row>
    <row r="48" spans="1:11">
      <c r="A48" s="154" t="s">
        <v>42</v>
      </c>
      <c r="B48" s="154"/>
      <c r="C48" s="154"/>
      <c r="D48" s="154"/>
      <c r="E48" s="154"/>
      <c r="F48" s="154"/>
      <c r="G48" s="154"/>
      <c r="H48" s="154"/>
      <c r="I48" s="58" t="s">
        <v>17</v>
      </c>
    </row>
    <row r="49" spans="1:13">
      <c r="A49" s="58" t="s">
        <v>43</v>
      </c>
      <c r="B49" s="151" t="s">
        <v>44</v>
      </c>
      <c r="C49" s="151"/>
      <c r="D49" s="151"/>
      <c r="E49" s="151"/>
      <c r="F49" s="151"/>
      <c r="G49" s="151"/>
      <c r="H49" s="151"/>
      <c r="I49" s="60">
        <f>I26</f>
        <v>0</v>
      </c>
    </row>
    <row r="50" spans="1:13">
      <c r="A50" s="58" t="s">
        <v>45</v>
      </c>
      <c r="B50" s="151" t="s">
        <v>46</v>
      </c>
      <c r="C50" s="151"/>
      <c r="D50" s="151"/>
      <c r="E50" s="151"/>
      <c r="F50" s="151"/>
      <c r="G50" s="151"/>
      <c r="H50" s="151"/>
      <c r="I50" s="60">
        <f>I37</f>
        <v>0</v>
      </c>
    </row>
    <row r="51" spans="1:13">
      <c r="A51" s="58" t="s">
        <v>47</v>
      </c>
      <c r="B51" s="151" t="s">
        <v>48</v>
      </c>
      <c r="C51" s="151"/>
      <c r="D51" s="151"/>
      <c r="E51" s="151"/>
      <c r="F51" s="151"/>
      <c r="G51" s="151"/>
      <c r="H51" s="151"/>
      <c r="I51" s="60">
        <f>I45</f>
        <v>0</v>
      </c>
    </row>
    <row r="52" spans="1:13">
      <c r="A52" s="154" t="s">
        <v>49</v>
      </c>
      <c r="B52" s="154"/>
      <c r="C52" s="154"/>
      <c r="D52" s="154"/>
      <c r="E52" s="154"/>
      <c r="F52" s="154"/>
      <c r="G52" s="154"/>
      <c r="H52" s="154"/>
      <c r="I52" s="61">
        <f>TRUNC(SUM(I49:I51),2)</f>
        <v>0</v>
      </c>
    </row>
    <row r="53" spans="1:13">
      <c r="A53" s="169"/>
      <c r="B53" s="170"/>
      <c r="C53" s="170"/>
      <c r="D53" s="170"/>
      <c r="E53" s="170"/>
      <c r="F53" s="170"/>
      <c r="G53" s="170"/>
      <c r="H53" s="170"/>
      <c r="I53" s="170"/>
    </row>
    <row r="54" spans="1:13">
      <c r="A54" s="157" t="s">
        <v>50</v>
      </c>
      <c r="B54" s="157"/>
      <c r="C54" s="157"/>
      <c r="D54" s="157"/>
      <c r="E54" s="157"/>
      <c r="F54" s="157"/>
      <c r="G54" s="157"/>
      <c r="H54" s="157"/>
      <c r="I54" s="157"/>
    </row>
    <row r="55" spans="1:13">
      <c r="A55" s="58">
        <v>3</v>
      </c>
      <c r="B55" s="154" t="s">
        <v>51</v>
      </c>
      <c r="C55" s="154"/>
      <c r="D55" s="154"/>
      <c r="E55" s="154"/>
      <c r="F55" s="154"/>
      <c r="G55" s="154"/>
      <c r="H55" s="58" t="s">
        <v>16</v>
      </c>
      <c r="I55" s="58" t="s">
        <v>17</v>
      </c>
    </row>
    <row r="56" spans="1:13" ht="15.75">
      <c r="A56" s="58" t="s">
        <v>1</v>
      </c>
      <c r="B56" s="150" t="s">
        <v>52</v>
      </c>
      <c r="C56" s="150"/>
      <c r="D56" s="150"/>
      <c r="E56" s="150"/>
      <c r="F56" s="150"/>
      <c r="G56" s="150"/>
      <c r="H56" s="64"/>
      <c r="I56" s="60"/>
      <c r="L56" s="35"/>
      <c r="M56" s="36"/>
    </row>
    <row r="57" spans="1:13" ht="15.75">
      <c r="A57" s="58" t="s">
        <v>3</v>
      </c>
      <c r="B57" s="150" t="s">
        <v>53</v>
      </c>
      <c r="C57" s="150"/>
      <c r="D57" s="150"/>
      <c r="E57" s="150"/>
      <c r="F57" s="150"/>
      <c r="G57" s="150"/>
      <c r="H57" s="64"/>
      <c r="I57" s="60"/>
      <c r="L57" s="35"/>
      <c r="M57" s="36"/>
    </row>
    <row r="58" spans="1:13" ht="15.75">
      <c r="A58" s="58" t="s">
        <v>5</v>
      </c>
      <c r="B58" s="150" t="s">
        <v>54</v>
      </c>
      <c r="C58" s="150"/>
      <c r="D58" s="150"/>
      <c r="E58" s="150"/>
      <c r="F58" s="150"/>
      <c r="G58" s="150"/>
      <c r="H58" s="64"/>
      <c r="I58" s="60"/>
      <c r="J58" s="34"/>
      <c r="L58" s="37"/>
      <c r="M58" s="36"/>
    </row>
    <row r="59" spans="1:13" ht="15.75">
      <c r="A59" s="58" t="s">
        <v>7</v>
      </c>
      <c r="B59" s="150" t="s">
        <v>55</v>
      </c>
      <c r="C59" s="150"/>
      <c r="D59" s="150"/>
      <c r="E59" s="150"/>
      <c r="F59" s="150"/>
      <c r="G59" s="150"/>
      <c r="H59" s="64"/>
      <c r="I59" s="60"/>
      <c r="L59" s="35"/>
      <c r="M59" s="38"/>
    </row>
    <row r="60" spans="1:13" ht="15.75">
      <c r="A60" s="58" t="s">
        <v>19</v>
      </c>
      <c r="B60" s="150" t="s">
        <v>56</v>
      </c>
      <c r="C60" s="150"/>
      <c r="D60" s="150"/>
      <c r="E60" s="150"/>
      <c r="F60" s="150"/>
      <c r="G60" s="150"/>
      <c r="H60" s="64"/>
      <c r="I60" s="60"/>
      <c r="L60" s="39"/>
      <c r="M60" s="36"/>
    </row>
    <row r="61" spans="1:13" ht="15.75">
      <c r="A61" s="58" t="s">
        <v>20</v>
      </c>
      <c r="B61" s="150" t="s">
        <v>57</v>
      </c>
      <c r="C61" s="150"/>
      <c r="D61" s="150"/>
      <c r="E61" s="150"/>
      <c r="F61" s="150"/>
      <c r="G61" s="150"/>
      <c r="H61" s="64"/>
      <c r="I61" s="60"/>
      <c r="J61" s="34"/>
      <c r="L61" s="35"/>
      <c r="M61" s="36"/>
    </row>
    <row r="62" spans="1:13">
      <c r="A62" s="154" t="s">
        <v>58</v>
      </c>
      <c r="B62" s="154"/>
      <c r="C62" s="154"/>
      <c r="D62" s="154"/>
      <c r="E62" s="154"/>
      <c r="F62" s="154"/>
      <c r="G62" s="154"/>
      <c r="H62" s="65"/>
      <c r="I62" s="61"/>
    </row>
    <row r="63" spans="1:13">
      <c r="A63" s="172"/>
      <c r="B63" s="173"/>
      <c r="C63" s="173"/>
      <c r="D63" s="173"/>
      <c r="E63" s="173"/>
      <c r="F63" s="173"/>
      <c r="G63" s="173"/>
      <c r="H63" s="173"/>
      <c r="I63" s="173"/>
    </row>
    <row r="64" spans="1:13">
      <c r="A64" s="157" t="s">
        <v>59</v>
      </c>
      <c r="B64" s="157"/>
      <c r="C64" s="157"/>
      <c r="D64" s="157"/>
      <c r="E64" s="157"/>
      <c r="F64" s="157"/>
      <c r="G64" s="157"/>
      <c r="H64" s="157"/>
      <c r="I64" s="157"/>
      <c r="J64" s="31" t="s">
        <v>123</v>
      </c>
      <c r="K64" s="32"/>
    </row>
    <row r="65" spans="1:11">
      <c r="A65" s="154" t="s">
        <v>60</v>
      </c>
      <c r="B65" s="154"/>
      <c r="C65" s="154"/>
      <c r="D65" s="154"/>
      <c r="E65" s="154"/>
      <c r="F65" s="154"/>
      <c r="G65" s="154"/>
      <c r="H65" s="58" t="s">
        <v>16</v>
      </c>
      <c r="I65" s="58" t="s">
        <v>17</v>
      </c>
    </row>
    <row r="66" spans="1:11">
      <c r="A66" s="58" t="s">
        <v>1</v>
      </c>
      <c r="B66" s="150" t="s">
        <v>61</v>
      </c>
      <c r="C66" s="150"/>
      <c r="D66" s="150"/>
      <c r="E66" s="150"/>
      <c r="F66" s="150"/>
      <c r="G66" s="150"/>
      <c r="H66" s="64"/>
      <c r="I66" s="60">
        <f>$K$64*H66</f>
        <v>0</v>
      </c>
    </row>
    <row r="67" spans="1:11">
      <c r="A67" s="58" t="s">
        <v>3</v>
      </c>
      <c r="B67" s="150" t="s">
        <v>62</v>
      </c>
      <c r="C67" s="150"/>
      <c r="D67" s="150"/>
      <c r="E67" s="150"/>
      <c r="F67" s="150"/>
      <c r="G67" s="150"/>
      <c r="H67" s="64"/>
      <c r="I67" s="60">
        <f t="shared" ref="I67:I70" si="0">$K$64*H67</f>
        <v>0</v>
      </c>
    </row>
    <row r="68" spans="1:11">
      <c r="A68" s="58" t="s">
        <v>5</v>
      </c>
      <c r="B68" s="150" t="s">
        <v>63</v>
      </c>
      <c r="C68" s="150"/>
      <c r="D68" s="150"/>
      <c r="E68" s="150"/>
      <c r="F68" s="150"/>
      <c r="G68" s="150"/>
      <c r="H68" s="64"/>
      <c r="I68" s="60">
        <f t="shared" si="0"/>
        <v>0</v>
      </c>
    </row>
    <row r="69" spans="1:11">
      <c r="A69" s="58" t="s">
        <v>7</v>
      </c>
      <c r="B69" s="150" t="s">
        <v>180</v>
      </c>
      <c r="C69" s="150"/>
      <c r="D69" s="150"/>
      <c r="E69" s="150"/>
      <c r="F69" s="150"/>
      <c r="G69" s="150"/>
      <c r="H69" s="64"/>
      <c r="I69" s="60">
        <f t="shared" si="0"/>
        <v>0</v>
      </c>
    </row>
    <row r="70" spans="1:11" ht="15.75">
      <c r="A70" s="58" t="s">
        <v>19</v>
      </c>
      <c r="B70" s="150" t="s">
        <v>64</v>
      </c>
      <c r="C70" s="150"/>
      <c r="D70" s="150"/>
      <c r="E70" s="150"/>
      <c r="F70" s="150"/>
      <c r="G70" s="150"/>
      <c r="H70" s="64"/>
      <c r="I70" s="60">
        <f t="shared" si="0"/>
        <v>0</v>
      </c>
      <c r="J70" s="35"/>
      <c r="K70" s="36"/>
    </row>
    <row r="71" spans="1:11">
      <c r="A71" s="154" t="s">
        <v>65</v>
      </c>
      <c r="B71" s="154"/>
      <c r="C71" s="154"/>
      <c r="D71" s="154"/>
      <c r="E71" s="154"/>
      <c r="F71" s="154"/>
      <c r="G71" s="154"/>
      <c r="H71" s="65">
        <f>TRUNC(SUM(H66:H70),4)</f>
        <v>0</v>
      </c>
      <c r="I71" s="61">
        <f>TRUNC(SUM(I66:I70),2)</f>
        <v>0</v>
      </c>
    </row>
    <row r="72" spans="1:11">
      <c r="A72" s="177"/>
      <c r="B72" s="178"/>
      <c r="C72" s="178"/>
      <c r="D72" s="178"/>
      <c r="E72" s="178"/>
      <c r="F72" s="178"/>
      <c r="G72" s="178"/>
      <c r="H72" s="178"/>
      <c r="I72" s="178"/>
    </row>
    <row r="73" spans="1:11">
      <c r="A73" s="179" t="s">
        <v>181</v>
      </c>
      <c r="B73" s="179"/>
      <c r="C73" s="179"/>
      <c r="D73" s="179"/>
      <c r="E73" s="179"/>
      <c r="F73" s="179"/>
      <c r="G73" s="179"/>
      <c r="H73" s="68" t="s">
        <v>16</v>
      </c>
      <c r="I73" s="68" t="s">
        <v>17</v>
      </c>
    </row>
    <row r="74" spans="1:11">
      <c r="A74" s="68" t="s">
        <v>1</v>
      </c>
      <c r="B74" s="180" t="s">
        <v>66</v>
      </c>
      <c r="C74" s="180"/>
      <c r="D74" s="180"/>
      <c r="E74" s="180"/>
      <c r="F74" s="180"/>
      <c r="G74" s="180"/>
      <c r="H74" s="69">
        <v>0</v>
      </c>
      <c r="I74" s="70">
        <f t="shared" ref="I74" si="1">$I$20*H74</f>
        <v>0</v>
      </c>
    </row>
    <row r="75" spans="1:11">
      <c r="A75" s="179" t="s">
        <v>67</v>
      </c>
      <c r="B75" s="179"/>
      <c r="C75" s="179"/>
      <c r="D75" s="179"/>
      <c r="E75" s="179"/>
      <c r="F75" s="179"/>
      <c r="G75" s="179"/>
      <c r="H75" s="71">
        <f>TRUNC(SUM(H74),4)</f>
        <v>0</v>
      </c>
      <c r="I75" s="72">
        <f>TRUNC(SUM(I74),2)</f>
        <v>0</v>
      </c>
    </row>
    <row r="76" spans="1:11">
      <c r="A76" s="174"/>
      <c r="B76" s="175"/>
      <c r="C76" s="175"/>
      <c r="D76" s="175"/>
      <c r="E76" s="175"/>
      <c r="F76" s="175"/>
      <c r="G76" s="175"/>
      <c r="H76" s="175"/>
      <c r="I76" s="175"/>
    </row>
    <row r="77" spans="1:11">
      <c r="A77" s="171" t="s">
        <v>68</v>
      </c>
      <c r="B77" s="171"/>
      <c r="C77" s="171"/>
      <c r="D77" s="171"/>
      <c r="E77" s="171"/>
      <c r="F77" s="171"/>
      <c r="G77" s="171"/>
      <c r="H77" s="171"/>
      <c r="I77" s="171"/>
    </row>
    <row r="78" spans="1:11">
      <c r="A78" s="154" t="s">
        <v>69</v>
      </c>
      <c r="B78" s="154"/>
      <c r="C78" s="154"/>
      <c r="D78" s="154"/>
      <c r="E78" s="154"/>
      <c r="F78" s="154"/>
      <c r="G78" s="154"/>
      <c r="H78" s="154"/>
      <c r="I78" s="58" t="s">
        <v>17</v>
      </c>
    </row>
    <row r="79" spans="1:11">
      <c r="A79" s="58" t="s">
        <v>70</v>
      </c>
      <c r="B79" s="151" t="s">
        <v>71</v>
      </c>
      <c r="C79" s="151"/>
      <c r="D79" s="151"/>
      <c r="E79" s="151"/>
      <c r="F79" s="151"/>
      <c r="G79" s="151"/>
      <c r="H79" s="151"/>
      <c r="I79" s="60">
        <f>I71</f>
        <v>0</v>
      </c>
    </row>
    <row r="80" spans="1:11">
      <c r="A80" s="68" t="s">
        <v>72</v>
      </c>
      <c r="B80" s="176" t="s">
        <v>73</v>
      </c>
      <c r="C80" s="176"/>
      <c r="D80" s="176"/>
      <c r="E80" s="176"/>
      <c r="F80" s="176"/>
      <c r="G80" s="176"/>
      <c r="H80" s="176"/>
      <c r="I80" s="70">
        <f>I75</f>
        <v>0</v>
      </c>
    </row>
    <row r="81" spans="1:9">
      <c r="A81" s="154" t="s">
        <v>74</v>
      </c>
      <c r="B81" s="154"/>
      <c r="C81" s="154"/>
      <c r="D81" s="154"/>
      <c r="E81" s="154"/>
      <c r="F81" s="154"/>
      <c r="G81" s="154"/>
      <c r="H81" s="154"/>
      <c r="I81" s="61">
        <f>TRUNC(SUM(I79:I80),2)</f>
        <v>0</v>
      </c>
    </row>
    <row r="82" spans="1:9">
      <c r="A82" s="169"/>
      <c r="B82" s="170"/>
      <c r="C82" s="170"/>
      <c r="D82" s="170"/>
      <c r="E82" s="170"/>
      <c r="F82" s="170"/>
      <c r="G82" s="170"/>
      <c r="H82" s="170"/>
      <c r="I82" s="170"/>
    </row>
    <row r="83" spans="1:9">
      <c r="A83" s="157" t="s">
        <v>75</v>
      </c>
      <c r="B83" s="157"/>
      <c r="C83" s="157"/>
      <c r="D83" s="157"/>
      <c r="E83" s="157"/>
      <c r="F83" s="157"/>
      <c r="G83" s="157"/>
      <c r="H83" s="157"/>
      <c r="I83" s="157"/>
    </row>
    <row r="84" spans="1:9">
      <c r="A84" s="58">
        <v>5</v>
      </c>
      <c r="B84" s="154" t="s">
        <v>76</v>
      </c>
      <c r="C84" s="154"/>
      <c r="D84" s="154"/>
      <c r="E84" s="154"/>
      <c r="F84" s="154"/>
      <c r="G84" s="154"/>
      <c r="H84" s="58"/>
      <c r="I84" s="58" t="s">
        <v>17</v>
      </c>
    </row>
    <row r="85" spans="1:9">
      <c r="A85" s="58" t="s">
        <v>1</v>
      </c>
      <c r="B85" s="181" t="s">
        <v>124</v>
      </c>
      <c r="C85" s="181"/>
      <c r="D85" s="181"/>
      <c r="E85" s="181"/>
      <c r="F85" s="181"/>
      <c r="G85" s="181"/>
      <c r="H85" s="56" t="s">
        <v>39</v>
      </c>
      <c r="I85" s="60">
        <f>SUM(Insumos!E2:E5)/12</f>
        <v>0</v>
      </c>
    </row>
    <row r="86" spans="1:9">
      <c r="A86" s="66" t="s">
        <v>3</v>
      </c>
      <c r="B86" s="181" t="s">
        <v>158</v>
      </c>
      <c r="C86" s="181"/>
      <c r="D86" s="181"/>
      <c r="E86" s="181"/>
      <c r="F86" s="181"/>
      <c r="G86" s="181"/>
      <c r="H86" s="56" t="s">
        <v>39</v>
      </c>
      <c r="I86" s="60">
        <f>Insumos!B27/2</f>
        <v>0</v>
      </c>
    </row>
    <row r="87" spans="1:9">
      <c r="A87" s="154" t="s">
        <v>77</v>
      </c>
      <c r="B87" s="154"/>
      <c r="C87" s="154"/>
      <c r="D87" s="154"/>
      <c r="E87" s="154"/>
      <c r="F87" s="154"/>
      <c r="G87" s="154"/>
      <c r="H87" s="65" t="s">
        <v>39</v>
      </c>
      <c r="I87" s="61">
        <f>TRUNC(SUM(I85:I86),2)</f>
        <v>0</v>
      </c>
    </row>
    <row r="88" spans="1:9">
      <c r="A88" s="169"/>
      <c r="B88" s="170"/>
      <c r="C88" s="170"/>
      <c r="D88" s="170"/>
      <c r="E88" s="170"/>
      <c r="F88" s="170"/>
      <c r="G88" s="170"/>
      <c r="H88" s="170"/>
      <c r="I88" s="170"/>
    </row>
    <row r="89" spans="1:9">
      <c r="A89" s="157" t="s">
        <v>78</v>
      </c>
      <c r="B89" s="157"/>
      <c r="C89" s="157"/>
      <c r="D89" s="157"/>
      <c r="E89" s="157"/>
      <c r="F89" s="157"/>
      <c r="G89" s="157"/>
      <c r="H89" s="157"/>
      <c r="I89" s="157"/>
    </row>
    <row r="90" spans="1:9">
      <c r="A90" s="58">
        <v>6</v>
      </c>
      <c r="B90" s="154" t="s">
        <v>79</v>
      </c>
      <c r="C90" s="154"/>
      <c r="D90" s="154"/>
      <c r="E90" s="154"/>
      <c r="F90" s="154"/>
      <c r="G90" s="154"/>
      <c r="H90" s="58" t="s">
        <v>16</v>
      </c>
      <c r="I90" s="58" t="s">
        <v>17</v>
      </c>
    </row>
    <row r="91" spans="1:9">
      <c r="A91" s="58" t="s">
        <v>1</v>
      </c>
      <c r="B91" s="150" t="s">
        <v>80</v>
      </c>
      <c r="C91" s="150"/>
      <c r="D91" s="150"/>
      <c r="E91" s="150"/>
      <c r="F91" s="150"/>
      <c r="G91" s="150"/>
      <c r="H91" s="73"/>
      <c r="I91" s="60">
        <f>TRUNC(H91*I116,2)</f>
        <v>0</v>
      </c>
    </row>
    <row r="92" spans="1:9">
      <c r="A92" s="58" t="s">
        <v>3</v>
      </c>
      <c r="B92" s="150" t="s">
        <v>81</v>
      </c>
      <c r="C92" s="150"/>
      <c r="D92" s="150"/>
      <c r="E92" s="150"/>
      <c r="F92" s="150"/>
      <c r="G92" s="150"/>
      <c r="H92" s="74"/>
      <c r="I92" s="60">
        <f>TRUNC(H92*(I91+I116),2)</f>
        <v>0</v>
      </c>
    </row>
    <row r="93" spans="1:9">
      <c r="A93" s="58" t="s">
        <v>5</v>
      </c>
      <c r="B93" s="186" t="s">
        <v>82</v>
      </c>
      <c r="C93" s="186"/>
      <c r="D93" s="186"/>
      <c r="E93" s="186"/>
      <c r="F93" s="186"/>
      <c r="G93" s="186"/>
      <c r="H93" s="75"/>
      <c r="I93" s="76"/>
    </row>
    <row r="94" spans="1:9">
      <c r="A94" s="58" t="s">
        <v>83</v>
      </c>
      <c r="B94" s="150" t="s">
        <v>84</v>
      </c>
      <c r="C94" s="150"/>
      <c r="D94" s="150"/>
      <c r="E94" s="150"/>
      <c r="F94" s="150"/>
      <c r="G94" s="150"/>
      <c r="H94" s="77"/>
      <c r="I94" s="60">
        <f>H94*I105</f>
        <v>0</v>
      </c>
    </row>
    <row r="95" spans="1:9">
      <c r="A95" s="58" t="s">
        <v>85</v>
      </c>
      <c r="B95" s="150" t="s">
        <v>86</v>
      </c>
      <c r="C95" s="150"/>
      <c r="D95" s="150"/>
      <c r="E95" s="150"/>
      <c r="F95" s="150"/>
      <c r="G95" s="150"/>
      <c r="H95" s="78"/>
      <c r="I95" s="60">
        <f>H95*I105</f>
        <v>0</v>
      </c>
    </row>
    <row r="96" spans="1:9">
      <c r="A96" s="58" t="s">
        <v>87</v>
      </c>
      <c r="B96" s="150" t="s">
        <v>88</v>
      </c>
      <c r="C96" s="150"/>
      <c r="D96" s="150"/>
      <c r="E96" s="150"/>
      <c r="F96" s="150"/>
      <c r="G96" s="150"/>
      <c r="H96" s="79"/>
      <c r="I96" s="60">
        <f>H96*I105</f>
        <v>0</v>
      </c>
    </row>
    <row r="97" spans="1:11">
      <c r="A97" s="58" t="s">
        <v>145</v>
      </c>
      <c r="B97" s="165" t="s">
        <v>146</v>
      </c>
      <c r="C97" s="165"/>
      <c r="D97" s="165"/>
      <c r="E97" s="165"/>
      <c r="F97" s="165"/>
      <c r="G97" s="165"/>
      <c r="H97" s="79"/>
      <c r="I97" s="60"/>
    </row>
    <row r="98" spans="1:11">
      <c r="A98" s="172" t="s">
        <v>89</v>
      </c>
      <c r="B98" s="173"/>
      <c r="C98" s="173"/>
      <c r="D98" s="173"/>
      <c r="E98" s="173"/>
      <c r="F98" s="173"/>
      <c r="G98" s="173"/>
      <c r="H98" s="187"/>
      <c r="I98" s="61">
        <f>TRUNC(SUM(I91:I96),2)</f>
        <v>0</v>
      </c>
    </row>
    <row r="99" spans="1:11">
      <c r="A99" s="57"/>
      <c r="B99" s="182"/>
      <c r="C99" s="182"/>
      <c r="D99" s="182"/>
      <c r="E99" s="182"/>
      <c r="F99" s="182"/>
      <c r="G99" s="182"/>
      <c r="H99" s="182"/>
      <c r="I99" s="182"/>
    </row>
    <row r="100" spans="1:11" hidden="1">
      <c r="A100" s="80" t="s">
        <v>90</v>
      </c>
      <c r="B100" s="183" t="s">
        <v>91</v>
      </c>
      <c r="C100" s="183"/>
      <c r="D100" s="183"/>
      <c r="E100" s="183"/>
      <c r="F100" s="183"/>
      <c r="G100" s="183"/>
      <c r="H100" s="81">
        <f>TRUNC(H94+H95+H96,4)</f>
        <v>0</v>
      </c>
      <c r="I100" s="82"/>
    </row>
    <row r="101" spans="1:11" hidden="1">
      <c r="A101" s="83"/>
      <c r="B101" s="184">
        <v>100</v>
      </c>
      <c r="C101" s="184"/>
      <c r="D101" s="184"/>
      <c r="E101" s="184"/>
      <c r="F101" s="184"/>
      <c r="G101" s="184"/>
      <c r="H101" s="85"/>
      <c r="I101" s="86"/>
    </row>
    <row r="102" spans="1:11" hidden="1">
      <c r="A102" s="87"/>
      <c r="B102" s="84"/>
      <c r="C102" s="84"/>
      <c r="D102" s="84"/>
      <c r="E102" s="84"/>
      <c r="F102" s="84"/>
      <c r="G102" s="84"/>
      <c r="H102" s="85"/>
      <c r="I102" s="86"/>
    </row>
    <row r="103" spans="1:11" hidden="1">
      <c r="A103" s="83" t="s">
        <v>92</v>
      </c>
      <c r="B103" s="184" t="s">
        <v>93</v>
      </c>
      <c r="C103" s="184"/>
      <c r="D103" s="184"/>
      <c r="E103" s="184"/>
      <c r="F103" s="184"/>
      <c r="G103" s="184"/>
      <c r="H103" s="85"/>
      <c r="I103" s="86">
        <f>TRUNC(I116+I91+I92,2)</f>
        <v>0</v>
      </c>
    </row>
    <row r="104" spans="1:11" hidden="1">
      <c r="A104" s="83"/>
      <c r="B104" s="84"/>
      <c r="C104" s="84"/>
      <c r="D104" s="84"/>
      <c r="E104" s="84"/>
      <c r="F104" s="84"/>
      <c r="G104" s="84"/>
      <c r="H104" s="85"/>
      <c r="I104" s="86"/>
    </row>
    <row r="105" spans="1:11" hidden="1">
      <c r="A105" s="83" t="s">
        <v>94</v>
      </c>
      <c r="B105" s="184" t="s">
        <v>95</v>
      </c>
      <c r="C105" s="184"/>
      <c r="D105" s="184"/>
      <c r="E105" s="184"/>
      <c r="F105" s="184"/>
      <c r="G105" s="184"/>
      <c r="H105" s="85"/>
      <c r="I105" s="86">
        <f>TRUNC(I103/(1-H100),2)</f>
        <v>0</v>
      </c>
    </row>
    <row r="106" spans="1:11" hidden="1">
      <c r="A106" s="83"/>
      <c r="B106" s="84"/>
      <c r="C106" s="84"/>
      <c r="D106" s="84"/>
      <c r="E106" s="84"/>
      <c r="F106" s="84"/>
      <c r="G106" s="84"/>
      <c r="H106" s="85"/>
      <c r="I106" s="86"/>
      <c r="K106" s="29"/>
    </row>
    <row r="107" spans="1:11" hidden="1">
      <c r="A107" s="88"/>
      <c r="B107" s="185" t="s">
        <v>96</v>
      </c>
      <c r="C107" s="185"/>
      <c r="D107" s="185"/>
      <c r="E107" s="185"/>
      <c r="F107" s="185"/>
      <c r="G107" s="185"/>
      <c r="H107" s="89"/>
      <c r="I107" s="90">
        <f>TRUNC(I105-I103,2)</f>
        <v>0</v>
      </c>
    </row>
    <row r="108" spans="1:11" hidden="1">
      <c r="A108" s="57"/>
      <c r="B108" s="57"/>
      <c r="C108" s="57"/>
      <c r="D108" s="57"/>
      <c r="E108" s="57"/>
      <c r="F108" s="57"/>
      <c r="G108" s="57"/>
      <c r="H108" s="57"/>
      <c r="I108" s="63"/>
      <c r="K108" s="8"/>
    </row>
    <row r="109" spans="1:11">
      <c r="A109" s="171" t="s">
        <v>97</v>
      </c>
      <c r="B109" s="171"/>
      <c r="C109" s="171"/>
      <c r="D109" s="171"/>
      <c r="E109" s="171"/>
      <c r="F109" s="171"/>
      <c r="G109" s="171"/>
      <c r="H109" s="171"/>
      <c r="I109" s="171"/>
    </row>
    <row r="110" spans="1:11">
      <c r="A110" s="154" t="s">
        <v>98</v>
      </c>
      <c r="B110" s="154"/>
      <c r="C110" s="154"/>
      <c r="D110" s="154"/>
      <c r="E110" s="154"/>
      <c r="F110" s="154"/>
      <c r="G110" s="154"/>
      <c r="H110" s="154"/>
      <c r="I110" s="58" t="s">
        <v>17</v>
      </c>
    </row>
    <row r="111" spans="1:11">
      <c r="A111" s="56" t="s">
        <v>1</v>
      </c>
      <c r="B111" s="150" t="str">
        <f>A17</f>
        <v>MÓDULO 1 - COMPOSIÇÃO DA REMUNERAÇÃO</v>
      </c>
      <c r="C111" s="150"/>
      <c r="D111" s="150"/>
      <c r="E111" s="150"/>
      <c r="F111" s="150"/>
      <c r="G111" s="150"/>
      <c r="H111" s="150"/>
      <c r="I111" s="60"/>
    </row>
    <row r="112" spans="1:11">
      <c r="A112" s="56" t="s">
        <v>3</v>
      </c>
      <c r="B112" s="150" t="str">
        <f>A22</f>
        <v>MÓDULO 2 – ENCARGOS E BENEFÍCIOS ANUAIS, MENSAIS E DIÁRIOS</v>
      </c>
      <c r="C112" s="150"/>
      <c r="D112" s="150"/>
      <c r="E112" s="150"/>
      <c r="F112" s="150"/>
      <c r="G112" s="150"/>
      <c r="H112" s="150"/>
      <c r="I112" s="60">
        <f>I52</f>
        <v>0</v>
      </c>
      <c r="K112" s="8"/>
    </row>
    <row r="113" spans="1:11">
      <c r="A113" s="56" t="s">
        <v>5</v>
      </c>
      <c r="B113" s="150" t="str">
        <f>A54</f>
        <v>MÓDULO 3 – PROVISÃO PARA RESCISÃO</v>
      </c>
      <c r="C113" s="150"/>
      <c r="D113" s="150"/>
      <c r="E113" s="150"/>
      <c r="F113" s="150"/>
      <c r="G113" s="150"/>
      <c r="H113" s="150"/>
      <c r="I113" s="60">
        <f>I62</f>
        <v>0</v>
      </c>
      <c r="K113" s="8"/>
    </row>
    <row r="114" spans="1:11">
      <c r="A114" s="56" t="s">
        <v>7</v>
      </c>
      <c r="B114" s="150" t="str">
        <f>A64</f>
        <v>MÓDULO 4 – CUSTO DE REPOSIÇÃO DO PROFISSIONAL AUSENTE</v>
      </c>
      <c r="C114" s="150"/>
      <c r="D114" s="150"/>
      <c r="E114" s="150"/>
      <c r="F114" s="150"/>
      <c r="G114" s="150"/>
      <c r="H114" s="150"/>
      <c r="I114" s="60">
        <f>I81</f>
        <v>0</v>
      </c>
    </row>
    <row r="115" spans="1:11">
      <c r="A115" s="56" t="s">
        <v>19</v>
      </c>
      <c r="B115" s="150" t="str">
        <f>A83</f>
        <v>MÓDULO 5 – INSUMOS DIVERSOS</v>
      </c>
      <c r="C115" s="150"/>
      <c r="D115" s="150"/>
      <c r="E115" s="150"/>
      <c r="F115" s="150"/>
      <c r="G115" s="150"/>
      <c r="H115" s="150"/>
      <c r="I115" s="60">
        <f>I87</f>
        <v>0</v>
      </c>
      <c r="K115" s="29"/>
    </row>
    <row r="116" spans="1:11">
      <c r="A116" s="58"/>
      <c r="B116" s="154" t="s">
        <v>99</v>
      </c>
      <c r="C116" s="154"/>
      <c r="D116" s="154"/>
      <c r="E116" s="154"/>
      <c r="F116" s="154"/>
      <c r="G116" s="154"/>
      <c r="H116" s="154"/>
      <c r="I116" s="61"/>
    </row>
    <row r="117" spans="1:11">
      <c r="A117" s="56" t="s">
        <v>20</v>
      </c>
      <c r="B117" s="150" t="str">
        <f>A89</f>
        <v>MÓDULO 6 – CUSTOS INDIRETOS, TRIBUTOS E LUCRO</v>
      </c>
      <c r="C117" s="150"/>
      <c r="D117" s="150"/>
      <c r="E117" s="150"/>
      <c r="F117" s="150"/>
      <c r="G117" s="150"/>
      <c r="H117" s="150"/>
      <c r="I117" s="60">
        <f>I98</f>
        <v>0</v>
      </c>
    </row>
    <row r="118" spans="1:11">
      <c r="A118" s="154" t="s">
        <v>129</v>
      </c>
      <c r="B118" s="154"/>
      <c r="C118" s="154"/>
      <c r="D118" s="154"/>
      <c r="E118" s="154"/>
      <c r="F118" s="154"/>
      <c r="G118" s="154"/>
      <c r="H118" s="154"/>
      <c r="I118" s="61"/>
    </row>
    <row r="119" spans="1:11" hidden="1">
      <c r="I119" s="29"/>
    </row>
    <row r="120" spans="1:11" ht="40.5" hidden="1" customHeight="1">
      <c r="A120" s="3"/>
      <c r="B120" s="188" t="s">
        <v>100</v>
      </c>
      <c r="C120" s="188"/>
      <c r="D120" s="188"/>
      <c r="E120" s="188"/>
      <c r="F120" s="188"/>
      <c r="G120" s="188"/>
      <c r="H120" s="4"/>
      <c r="I120" s="4"/>
    </row>
    <row r="121" spans="1:11" ht="26.25" hidden="1" thickBot="1">
      <c r="A121" s="189" t="s">
        <v>101</v>
      </c>
      <c r="B121" s="190"/>
      <c r="C121" s="189" t="s">
        <v>102</v>
      </c>
      <c r="D121" s="190"/>
      <c r="E121" s="189" t="s">
        <v>103</v>
      </c>
      <c r="F121" s="190"/>
      <c r="G121" s="9" t="s">
        <v>104</v>
      </c>
      <c r="H121" s="10" t="s">
        <v>105</v>
      </c>
      <c r="I121" s="22" t="s">
        <v>17</v>
      </c>
    </row>
    <row r="122" spans="1:11" hidden="1">
      <c r="A122" s="197" t="s">
        <v>106</v>
      </c>
      <c r="B122" s="198"/>
      <c r="C122" s="199" t="s">
        <v>107</v>
      </c>
      <c r="D122" s="200"/>
      <c r="E122" s="201"/>
      <c r="F122" s="202"/>
      <c r="G122" s="12" t="s">
        <v>107</v>
      </c>
      <c r="H122" s="13"/>
      <c r="I122" s="23">
        <v>0</v>
      </c>
    </row>
    <row r="123" spans="1:11" hidden="1">
      <c r="A123" s="191" t="s">
        <v>108</v>
      </c>
      <c r="B123" s="192"/>
      <c r="C123" s="193" t="s">
        <v>107</v>
      </c>
      <c r="D123" s="194"/>
      <c r="E123" s="195"/>
      <c r="F123" s="196"/>
      <c r="G123" s="14" t="s">
        <v>107</v>
      </c>
      <c r="H123" s="15"/>
      <c r="I123" s="24">
        <v>0</v>
      </c>
    </row>
    <row r="124" spans="1:11" hidden="1">
      <c r="A124" s="191" t="s">
        <v>109</v>
      </c>
      <c r="B124" s="192"/>
      <c r="C124" s="193" t="s">
        <v>107</v>
      </c>
      <c r="D124" s="194"/>
      <c r="E124" s="195"/>
      <c r="F124" s="196"/>
      <c r="G124" s="14" t="s">
        <v>107</v>
      </c>
      <c r="H124" s="15"/>
      <c r="I124" s="24">
        <v>0</v>
      </c>
    </row>
    <row r="125" spans="1:11" hidden="1">
      <c r="A125" s="191" t="s">
        <v>110</v>
      </c>
      <c r="B125" s="192"/>
      <c r="C125" s="193" t="s">
        <v>107</v>
      </c>
      <c r="D125" s="194"/>
      <c r="E125" s="195"/>
      <c r="F125" s="196"/>
      <c r="G125" s="14" t="s">
        <v>107</v>
      </c>
      <c r="H125" s="15"/>
      <c r="I125" s="24">
        <v>0</v>
      </c>
    </row>
    <row r="126" spans="1:11" hidden="1">
      <c r="A126" s="224"/>
      <c r="B126" s="225"/>
      <c r="C126" s="195"/>
      <c r="D126" s="196"/>
      <c r="E126" s="195"/>
      <c r="F126" s="196"/>
      <c r="G126" s="16"/>
      <c r="H126" s="17"/>
      <c r="I126" s="24"/>
    </row>
    <row r="127" spans="1:11" ht="13.5" hidden="1" thickBot="1">
      <c r="A127" s="226"/>
      <c r="B127" s="227"/>
      <c r="C127" s="228"/>
      <c r="D127" s="229"/>
      <c r="E127" s="228"/>
      <c r="F127" s="229"/>
      <c r="G127" s="18"/>
      <c r="H127" s="19"/>
      <c r="I127" s="25"/>
    </row>
    <row r="128" spans="1:11" ht="13.5" hidden="1" thickBot="1">
      <c r="A128" s="209" t="s">
        <v>111</v>
      </c>
      <c r="B128" s="210"/>
      <c r="C128" s="210"/>
      <c r="D128" s="210"/>
      <c r="E128" s="210"/>
      <c r="F128" s="210"/>
      <c r="G128" s="210"/>
      <c r="H128" s="211"/>
      <c r="I128" s="26">
        <f>SUM(I126:I127)</f>
        <v>0</v>
      </c>
    </row>
    <row r="129" spans="1:9" hidden="1"/>
    <row r="130" spans="1:9" hidden="1">
      <c r="A130" s="3" t="s">
        <v>112</v>
      </c>
      <c r="B130" s="188" t="s">
        <v>113</v>
      </c>
      <c r="C130" s="188"/>
      <c r="D130" s="188"/>
      <c r="E130" s="188"/>
      <c r="F130" s="188"/>
      <c r="G130" s="188"/>
      <c r="H130" s="4"/>
      <c r="I130" s="4"/>
    </row>
    <row r="131" spans="1:9" ht="13.5" hidden="1" thickBot="1">
      <c r="A131" s="212" t="s">
        <v>114</v>
      </c>
      <c r="B131" s="213"/>
      <c r="C131" s="213"/>
      <c r="D131" s="213"/>
      <c r="E131" s="213"/>
      <c r="F131" s="213"/>
      <c r="G131" s="213"/>
      <c r="H131" s="213"/>
      <c r="I131" s="214"/>
    </row>
    <row r="132" spans="1:9" ht="13.5" hidden="1" thickBot="1">
      <c r="A132" s="20"/>
      <c r="B132" s="215" t="s">
        <v>115</v>
      </c>
      <c r="C132" s="216"/>
      <c r="D132" s="216"/>
      <c r="E132" s="216"/>
      <c r="F132" s="216"/>
      <c r="G132" s="216"/>
      <c r="H132" s="217"/>
      <c r="I132" s="22" t="s">
        <v>17</v>
      </c>
    </row>
    <row r="133" spans="1:9" hidden="1">
      <c r="A133" s="11" t="s">
        <v>1</v>
      </c>
      <c r="B133" s="218" t="s">
        <v>116</v>
      </c>
      <c r="C133" s="219"/>
      <c r="D133" s="219"/>
      <c r="E133" s="219"/>
      <c r="F133" s="219"/>
      <c r="G133" s="219"/>
      <c r="H133" s="220"/>
      <c r="I133" s="27">
        <f>I94</f>
        <v>0</v>
      </c>
    </row>
    <row r="134" spans="1:9" hidden="1">
      <c r="A134" s="21" t="s">
        <v>3</v>
      </c>
      <c r="B134" s="221" t="s">
        <v>117</v>
      </c>
      <c r="C134" s="222"/>
      <c r="D134" s="222"/>
      <c r="E134" s="222"/>
      <c r="F134" s="222"/>
      <c r="G134" s="222"/>
      <c r="H134" s="223"/>
      <c r="I134" s="28" t="e">
        <f>#REF!</f>
        <v>#REF!</v>
      </c>
    </row>
    <row r="135" spans="1:9" ht="13.5" hidden="1" thickBot="1">
      <c r="A135" s="21" t="s">
        <v>5</v>
      </c>
      <c r="B135" s="203" t="s">
        <v>118</v>
      </c>
      <c r="C135" s="204"/>
      <c r="D135" s="204"/>
      <c r="E135" s="204"/>
      <c r="F135" s="204"/>
      <c r="G135" s="204"/>
      <c r="H135" s="205"/>
      <c r="I135" s="28">
        <f>I98</f>
        <v>0</v>
      </c>
    </row>
    <row r="136" spans="1:9" ht="13.5" hidden="1" thickBot="1">
      <c r="A136" s="206" t="s">
        <v>119</v>
      </c>
      <c r="B136" s="207"/>
      <c r="C136" s="207"/>
      <c r="D136" s="207"/>
      <c r="E136" s="207"/>
      <c r="F136" s="207"/>
      <c r="G136" s="207"/>
      <c r="H136" s="208"/>
      <c r="I136" s="26" t="e">
        <f>SUM(I133:I135)</f>
        <v>#REF!</v>
      </c>
    </row>
    <row r="137" spans="1:9" hidden="1">
      <c r="A137" s="3" t="s">
        <v>120</v>
      </c>
      <c r="B137" t="s">
        <v>121</v>
      </c>
    </row>
    <row r="138" spans="1:9" hidden="1"/>
    <row r="140" spans="1:9">
      <c r="A140" s="7"/>
      <c r="B140" s="7"/>
    </row>
    <row r="141" spans="1:9">
      <c r="A141" s="8"/>
      <c r="B141" s="7"/>
      <c r="E141" s="30"/>
    </row>
    <row r="142" spans="1:9">
      <c r="A142" s="7"/>
      <c r="B142" s="7"/>
      <c r="C142" s="8"/>
    </row>
    <row r="143" spans="1:9">
      <c r="A143" s="7"/>
      <c r="B143" s="7"/>
      <c r="C143" s="8"/>
    </row>
    <row r="144" spans="1:9">
      <c r="A144" s="30"/>
    </row>
    <row r="145" spans="1:1">
      <c r="A145" s="30"/>
    </row>
  </sheetData>
  <mergeCells count="150">
    <mergeCell ref="B135:H135"/>
    <mergeCell ref="A136:H136"/>
    <mergeCell ref="A128:H128"/>
    <mergeCell ref="B130:G130"/>
    <mergeCell ref="A131:I131"/>
    <mergeCell ref="B132:H132"/>
    <mergeCell ref="B133:H133"/>
    <mergeCell ref="B134:H134"/>
    <mergeCell ref="A126:B126"/>
    <mergeCell ref="C126:D126"/>
    <mergeCell ref="E126:F126"/>
    <mergeCell ref="A127:B127"/>
    <mergeCell ref="C127:D127"/>
    <mergeCell ref="E127:F127"/>
    <mergeCell ref="A124:B124"/>
    <mergeCell ref="C124:D124"/>
    <mergeCell ref="E124:F124"/>
    <mergeCell ref="A125:B125"/>
    <mergeCell ref="C125:D125"/>
    <mergeCell ref="E125:F125"/>
    <mergeCell ref="A122:B122"/>
    <mergeCell ref="C122:D122"/>
    <mergeCell ref="E122:F122"/>
    <mergeCell ref="A123:B123"/>
    <mergeCell ref="C123:D123"/>
    <mergeCell ref="E123:F123"/>
    <mergeCell ref="B115:H115"/>
    <mergeCell ref="B116:H116"/>
    <mergeCell ref="B117:H117"/>
    <mergeCell ref="A118:H118"/>
    <mergeCell ref="B120:G120"/>
    <mergeCell ref="A121:B121"/>
    <mergeCell ref="C121:D121"/>
    <mergeCell ref="E121:F121"/>
    <mergeCell ref="A109:I109"/>
    <mergeCell ref="A110:H110"/>
    <mergeCell ref="B111:H111"/>
    <mergeCell ref="B112:H112"/>
    <mergeCell ref="B113:H113"/>
    <mergeCell ref="B114:H114"/>
    <mergeCell ref="B99:I99"/>
    <mergeCell ref="B100:G100"/>
    <mergeCell ref="B101:G101"/>
    <mergeCell ref="B103:G103"/>
    <mergeCell ref="B105:G105"/>
    <mergeCell ref="B107:G107"/>
    <mergeCell ref="B92:G92"/>
    <mergeCell ref="B93:G93"/>
    <mergeCell ref="B94:G94"/>
    <mergeCell ref="B95:G95"/>
    <mergeCell ref="B96:G96"/>
    <mergeCell ref="A98:H98"/>
    <mergeCell ref="B97:G97"/>
    <mergeCell ref="A87:G87"/>
    <mergeCell ref="A88:I88"/>
    <mergeCell ref="A89:I89"/>
    <mergeCell ref="B90:G90"/>
    <mergeCell ref="B91:G91"/>
    <mergeCell ref="A82:I82"/>
    <mergeCell ref="A83:I83"/>
    <mergeCell ref="B84:G84"/>
    <mergeCell ref="B85:G85"/>
    <mergeCell ref="B86:G86"/>
    <mergeCell ref="A76:I76"/>
    <mergeCell ref="A77:I77"/>
    <mergeCell ref="A78:H78"/>
    <mergeCell ref="B79:H79"/>
    <mergeCell ref="B80:H80"/>
    <mergeCell ref="A81:H81"/>
    <mergeCell ref="B70:G70"/>
    <mergeCell ref="A71:G71"/>
    <mergeCell ref="A72:I72"/>
    <mergeCell ref="A73:G73"/>
    <mergeCell ref="B74:G74"/>
    <mergeCell ref="A75:G75"/>
    <mergeCell ref="A64:I64"/>
    <mergeCell ref="A65:G65"/>
    <mergeCell ref="B66:G66"/>
    <mergeCell ref="B67:G67"/>
    <mergeCell ref="B68:G68"/>
    <mergeCell ref="B69:G69"/>
    <mergeCell ref="B58:G58"/>
    <mergeCell ref="B59:G59"/>
    <mergeCell ref="B60:G60"/>
    <mergeCell ref="B61:G61"/>
    <mergeCell ref="A62:G62"/>
    <mergeCell ref="A63:I63"/>
    <mergeCell ref="A52:H52"/>
    <mergeCell ref="A53:I53"/>
    <mergeCell ref="A54:I54"/>
    <mergeCell ref="B55:G55"/>
    <mergeCell ref="B56:G56"/>
    <mergeCell ref="B57:G57"/>
    <mergeCell ref="A46:I46"/>
    <mergeCell ref="A47:I47"/>
    <mergeCell ref="A48:H48"/>
    <mergeCell ref="B49:H49"/>
    <mergeCell ref="B50:H50"/>
    <mergeCell ref="B51:H51"/>
    <mergeCell ref="B40:G40"/>
    <mergeCell ref="B41:G41"/>
    <mergeCell ref="B42:G42"/>
    <mergeCell ref="B43:G43"/>
    <mergeCell ref="B44:G44"/>
    <mergeCell ref="A45:H45"/>
    <mergeCell ref="B34:G34"/>
    <mergeCell ref="B35:G35"/>
    <mergeCell ref="B36:G36"/>
    <mergeCell ref="A37:G37"/>
    <mergeCell ref="A38:I38"/>
    <mergeCell ref="A39:G39"/>
    <mergeCell ref="A28:G28"/>
    <mergeCell ref="B29:G29"/>
    <mergeCell ref="B30:G30"/>
    <mergeCell ref="B31:G31"/>
    <mergeCell ref="B32:G32"/>
    <mergeCell ref="B33:G33"/>
    <mergeCell ref="A22:I22"/>
    <mergeCell ref="A23:G23"/>
    <mergeCell ref="B24:G24"/>
    <mergeCell ref="B25:G25"/>
    <mergeCell ref="A26:G26"/>
    <mergeCell ref="A27:I27"/>
    <mergeCell ref="A20:H20"/>
    <mergeCell ref="B15:G15"/>
    <mergeCell ref="H15:I15"/>
    <mergeCell ref="A16:I16"/>
    <mergeCell ref="A17:I17"/>
    <mergeCell ref="B18:G18"/>
    <mergeCell ref="B19:G19"/>
    <mergeCell ref="B12:G12"/>
    <mergeCell ref="H12:I12"/>
    <mergeCell ref="B13:G13"/>
    <mergeCell ref="H13:I13"/>
    <mergeCell ref="B14:G14"/>
    <mergeCell ref="H14:I14"/>
    <mergeCell ref="A10:I10"/>
    <mergeCell ref="B11:G11"/>
    <mergeCell ref="H11:I11"/>
    <mergeCell ref="B7:G7"/>
    <mergeCell ref="H7:I7"/>
    <mergeCell ref="B8:G8"/>
    <mergeCell ref="H8:I8"/>
    <mergeCell ref="A1:I1"/>
    <mergeCell ref="A2:I2"/>
    <mergeCell ref="A4:I4"/>
    <mergeCell ref="B5:G5"/>
    <mergeCell ref="H5:I5"/>
    <mergeCell ref="B6:G6"/>
    <mergeCell ref="H6:I6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44"/>
  <sheetViews>
    <sheetView topLeftCell="A7" zoomScale="150" zoomScaleNormal="150" workbookViewId="0">
      <selection activeCell="L113" sqref="L113"/>
    </sheetView>
  </sheetViews>
  <sheetFormatPr defaultColWidth="9.28515625" defaultRowHeight="12.75"/>
  <cols>
    <col min="1" max="1" width="10" customWidth="1"/>
    <col min="3" max="3" width="15" customWidth="1"/>
    <col min="5" max="5" width="10.7109375" customWidth="1"/>
    <col min="7" max="7" width="19.28515625" customWidth="1"/>
    <col min="8" max="8" width="11" bestFit="1" customWidth="1"/>
    <col min="9" max="9" width="12" customWidth="1"/>
    <col min="10" max="10" width="14.28515625" customWidth="1"/>
    <col min="11" max="11" width="11.28515625" bestFit="1" customWidth="1"/>
    <col min="13" max="13" width="9.5703125" customWidth="1"/>
  </cols>
  <sheetData>
    <row r="1" spans="1:9" ht="15.75">
      <c r="A1" s="233" t="s">
        <v>128</v>
      </c>
      <c r="B1" s="233"/>
      <c r="C1" s="233"/>
      <c r="D1" s="233"/>
      <c r="E1" s="233"/>
      <c r="F1" s="233"/>
      <c r="G1" s="233"/>
      <c r="H1" s="233"/>
      <c r="I1" s="233"/>
    </row>
    <row r="2" spans="1:9" ht="15.75">
      <c r="A2" s="233" t="s">
        <v>147</v>
      </c>
      <c r="B2" s="233"/>
      <c r="C2" s="233"/>
      <c r="D2" s="233"/>
      <c r="E2" s="233"/>
      <c r="F2" s="233"/>
      <c r="G2" s="233"/>
      <c r="H2" s="233"/>
      <c r="I2" s="233"/>
    </row>
    <row r="3" spans="1:9" ht="15.75">
      <c r="A3" s="91"/>
      <c r="B3" s="91"/>
      <c r="C3" s="91"/>
      <c r="D3" s="91"/>
      <c r="E3" s="91"/>
      <c r="F3" s="91"/>
      <c r="G3" s="91"/>
      <c r="H3" s="91"/>
      <c r="I3" s="91"/>
    </row>
    <row r="4" spans="1:9" ht="15.75">
      <c r="A4" s="230" t="s">
        <v>0</v>
      </c>
      <c r="B4" s="230"/>
      <c r="C4" s="230"/>
      <c r="D4" s="230"/>
      <c r="E4" s="230"/>
      <c r="F4" s="230"/>
      <c r="G4" s="230"/>
      <c r="H4" s="230"/>
      <c r="I4" s="230"/>
    </row>
    <row r="5" spans="1:9" ht="15.75">
      <c r="A5" s="92" t="s">
        <v>1</v>
      </c>
      <c r="B5" s="231" t="s">
        <v>2</v>
      </c>
      <c r="C5" s="231"/>
      <c r="D5" s="231"/>
      <c r="E5" s="231"/>
      <c r="F5" s="231"/>
      <c r="G5" s="231"/>
      <c r="H5" s="234"/>
      <c r="I5" s="232"/>
    </row>
    <row r="6" spans="1:9" ht="15.75">
      <c r="A6" s="92" t="s">
        <v>3</v>
      </c>
      <c r="B6" s="231" t="s">
        <v>4</v>
      </c>
      <c r="C6" s="231"/>
      <c r="D6" s="231"/>
      <c r="E6" s="231"/>
      <c r="F6" s="231"/>
      <c r="G6" s="231"/>
      <c r="H6" s="232" t="s">
        <v>187</v>
      </c>
      <c r="I6" s="232"/>
    </row>
    <row r="7" spans="1:9" ht="15.75">
      <c r="A7" s="92" t="s">
        <v>5</v>
      </c>
      <c r="B7" s="231" t="s">
        <v>6</v>
      </c>
      <c r="C7" s="231"/>
      <c r="D7" s="231"/>
      <c r="E7" s="231"/>
      <c r="F7" s="231"/>
      <c r="G7" s="231"/>
      <c r="H7" s="232">
        <v>2024</v>
      </c>
      <c r="I7" s="232"/>
    </row>
    <row r="8" spans="1:9" ht="15.75">
      <c r="A8" s="92" t="s">
        <v>7</v>
      </c>
      <c r="B8" s="231" t="s">
        <v>8</v>
      </c>
      <c r="C8" s="231"/>
      <c r="D8" s="231"/>
      <c r="E8" s="231"/>
      <c r="F8" s="231"/>
      <c r="G8" s="231"/>
      <c r="H8" s="232"/>
      <c r="I8" s="232"/>
    </row>
    <row r="9" spans="1:9" ht="15.75">
      <c r="A9" s="93"/>
      <c r="B9" s="91"/>
      <c r="C9" s="91"/>
      <c r="D9" s="91"/>
      <c r="E9" s="91"/>
      <c r="F9" s="91"/>
      <c r="G9" s="91"/>
      <c r="H9" s="93"/>
      <c r="I9" s="93"/>
    </row>
    <row r="10" spans="1:9" ht="15.75">
      <c r="A10" s="230" t="s">
        <v>9</v>
      </c>
      <c r="B10" s="230"/>
      <c r="C10" s="230"/>
      <c r="D10" s="230"/>
      <c r="E10" s="230"/>
      <c r="F10" s="230"/>
      <c r="G10" s="230"/>
      <c r="H10" s="230"/>
      <c r="I10" s="230"/>
    </row>
    <row r="11" spans="1:9" ht="15.75">
      <c r="A11" s="92">
        <v>1</v>
      </c>
      <c r="B11" s="231" t="s">
        <v>10</v>
      </c>
      <c r="C11" s="231"/>
      <c r="D11" s="231"/>
      <c r="E11" s="231"/>
      <c r="F11" s="231"/>
      <c r="G11" s="231"/>
      <c r="H11" s="232" t="s">
        <v>134</v>
      </c>
      <c r="I11" s="232"/>
    </row>
    <row r="12" spans="1:9" ht="15.75">
      <c r="A12" s="92">
        <v>2</v>
      </c>
      <c r="B12" s="231" t="s">
        <v>11</v>
      </c>
      <c r="C12" s="231"/>
      <c r="D12" s="231"/>
      <c r="E12" s="231"/>
      <c r="F12" s="231"/>
      <c r="G12" s="231"/>
      <c r="H12" s="232" t="s">
        <v>136</v>
      </c>
      <c r="I12" s="232"/>
    </row>
    <row r="13" spans="1:9" ht="15.75">
      <c r="A13" s="92">
        <v>3</v>
      </c>
      <c r="B13" s="231" t="s">
        <v>122</v>
      </c>
      <c r="C13" s="231"/>
      <c r="D13" s="231"/>
      <c r="E13" s="231"/>
      <c r="F13" s="231"/>
      <c r="G13" s="231"/>
      <c r="H13" s="239"/>
      <c r="I13" s="232"/>
    </row>
    <row r="14" spans="1:9" ht="15.75">
      <c r="A14" s="92">
        <v>4</v>
      </c>
      <c r="B14" s="231" t="s">
        <v>12</v>
      </c>
      <c r="C14" s="231"/>
      <c r="D14" s="231"/>
      <c r="E14" s="231"/>
      <c r="F14" s="231"/>
      <c r="G14" s="231"/>
      <c r="H14" s="232" t="s">
        <v>125</v>
      </c>
      <c r="I14" s="232"/>
    </row>
    <row r="15" spans="1:9" ht="15.75">
      <c r="A15" s="92">
        <v>5</v>
      </c>
      <c r="B15" s="231" t="s">
        <v>13</v>
      </c>
      <c r="C15" s="231"/>
      <c r="D15" s="231"/>
      <c r="E15" s="231"/>
      <c r="F15" s="231"/>
      <c r="G15" s="231"/>
      <c r="H15" s="236"/>
      <c r="I15" s="232"/>
    </row>
    <row r="16" spans="1:9" ht="15.75">
      <c r="A16" s="237"/>
      <c r="B16" s="237"/>
      <c r="C16" s="237"/>
      <c r="D16" s="237"/>
      <c r="E16" s="237"/>
      <c r="F16" s="237"/>
      <c r="G16" s="237"/>
      <c r="H16" s="237"/>
      <c r="I16" s="237"/>
    </row>
    <row r="17" spans="1:11" ht="15.75">
      <c r="A17" s="238" t="s">
        <v>14</v>
      </c>
      <c r="B17" s="238"/>
      <c r="C17" s="238"/>
      <c r="D17" s="238"/>
      <c r="E17" s="238"/>
      <c r="F17" s="238"/>
      <c r="G17" s="238"/>
      <c r="H17" s="238"/>
      <c r="I17" s="238"/>
    </row>
    <row r="18" spans="1:11" ht="15.75">
      <c r="A18" s="94">
        <v>1</v>
      </c>
      <c r="B18" s="235" t="s">
        <v>15</v>
      </c>
      <c r="C18" s="235"/>
      <c r="D18" s="235"/>
      <c r="E18" s="235"/>
      <c r="F18" s="235"/>
      <c r="G18" s="235"/>
      <c r="H18" s="94" t="s">
        <v>16</v>
      </c>
      <c r="I18" s="94" t="s">
        <v>17</v>
      </c>
    </row>
    <row r="19" spans="1:11" ht="15.75">
      <c r="A19" s="94" t="s">
        <v>1</v>
      </c>
      <c r="B19" s="231" t="s">
        <v>18</v>
      </c>
      <c r="C19" s="231"/>
      <c r="D19" s="231"/>
      <c r="E19" s="231"/>
      <c r="F19" s="231"/>
      <c r="G19" s="231"/>
      <c r="H19" s="95"/>
      <c r="I19" s="133">
        <v>1662.92</v>
      </c>
    </row>
    <row r="20" spans="1:11" ht="15.75">
      <c r="A20" s="235" t="s">
        <v>21</v>
      </c>
      <c r="B20" s="235"/>
      <c r="C20" s="235"/>
      <c r="D20" s="235"/>
      <c r="E20" s="235"/>
      <c r="F20" s="235"/>
      <c r="G20" s="235"/>
      <c r="H20" s="235"/>
      <c r="I20" s="134">
        <f>TRUNC(SUM(I19:I19),2)</f>
        <v>1662.92</v>
      </c>
    </row>
    <row r="21" spans="1:11" ht="15.75">
      <c r="A21" s="98"/>
      <c r="B21" s="98"/>
      <c r="C21" s="98"/>
      <c r="D21" s="98"/>
      <c r="E21" s="98"/>
      <c r="F21" s="98"/>
      <c r="G21" s="98"/>
      <c r="H21" s="98"/>
      <c r="I21" s="99"/>
    </row>
    <row r="22" spans="1:11" ht="15.75">
      <c r="A22" s="238" t="s">
        <v>22</v>
      </c>
      <c r="B22" s="238"/>
      <c r="C22" s="238"/>
      <c r="D22" s="238"/>
      <c r="E22" s="238"/>
      <c r="F22" s="238"/>
      <c r="G22" s="238"/>
      <c r="H22" s="238"/>
      <c r="I22" s="238"/>
    </row>
    <row r="23" spans="1:11" ht="15.75">
      <c r="A23" s="235" t="s">
        <v>23</v>
      </c>
      <c r="B23" s="235"/>
      <c r="C23" s="235"/>
      <c r="D23" s="235"/>
      <c r="E23" s="235"/>
      <c r="F23" s="235"/>
      <c r="G23" s="235"/>
      <c r="H23" s="94" t="s">
        <v>16</v>
      </c>
      <c r="I23" s="94" t="s">
        <v>17</v>
      </c>
    </row>
    <row r="24" spans="1:11" ht="15.75">
      <c r="A24" s="94" t="s">
        <v>1</v>
      </c>
      <c r="B24" s="231" t="s">
        <v>182</v>
      </c>
      <c r="C24" s="231"/>
      <c r="D24" s="231"/>
      <c r="E24" s="231"/>
      <c r="F24" s="231"/>
      <c r="G24" s="231"/>
      <c r="H24" s="100"/>
      <c r="I24" s="96"/>
    </row>
    <row r="25" spans="1:11" ht="15.75">
      <c r="A25" s="94" t="s">
        <v>3</v>
      </c>
      <c r="B25" s="231" t="s">
        <v>130</v>
      </c>
      <c r="C25" s="231"/>
      <c r="D25" s="231"/>
      <c r="E25" s="231"/>
      <c r="F25" s="231"/>
      <c r="G25" s="231"/>
      <c r="H25" s="100"/>
      <c r="I25" s="96"/>
      <c r="J25" s="34"/>
    </row>
    <row r="26" spans="1:11" ht="15.75">
      <c r="A26" s="235" t="s">
        <v>24</v>
      </c>
      <c r="B26" s="235"/>
      <c r="C26" s="235"/>
      <c r="D26" s="235"/>
      <c r="E26" s="235"/>
      <c r="F26" s="235"/>
      <c r="G26" s="235"/>
      <c r="H26" s="101"/>
      <c r="I26" s="97"/>
    </row>
    <row r="27" spans="1:11" ht="15.75">
      <c r="A27" s="240"/>
      <c r="B27" s="241"/>
      <c r="C27" s="241"/>
      <c r="D27" s="241"/>
      <c r="E27" s="241"/>
      <c r="F27" s="241"/>
      <c r="G27" s="241"/>
      <c r="H27" s="241"/>
      <c r="I27" s="241"/>
      <c r="J27" s="7" t="s">
        <v>25</v>
      </c>
      <c r="K27" s="135"/>
    </row>
    <row r="28" spans="1:11" ht="15.75">
      <c r="A28" s="235" t="s">
        <v>26</v>
      </c>
      <c r="B28" s="235"/>
      <c r="C28" s="235"/>
      <c r="D28" s="235"/>
      <c r="E28" s="235"/>
      <c r="F28" s="235"/>
      <c r="G28" s="235"/>
      <c r="H28" s="94" t="s">
        <v>16</v>
      </c>
      <c r="I28" s="94" t="s">
        <v>17</v>
      </c>
    </row>
    <row r="29" spans="1:11" ht="15.75">
      <c r="A29" s="94" t="s">
        <v>1</v>
      </c>
      <c r="B29" s="231" t="s">
        <v>27</v>
      </c>
      <c r="C29" s="231"/>
      <c r="D29" s="231"/>
      <c r="E29" s="231"/>
      <c r="F29" s="231"/>
      <c r="G29" s="231"/>
      <c r="H29" s="100">
        <v>0.2</v>
      </c>
      <c r="I29" s="96"/>
      <c r="K29" s="40"/>
    </row>
    <row r="30" spans="1:11" ht="15.75">
      <c r="A30" s="94" t="s">
        <v>3</v>
      </c>
      <c r="B30" s="231" t="s">
        <v>28</v>
      </c>
      <c r="C30" s="231"/>
      <c r="D30" s="231"/>
      <c r="E30" s="231"/>
      <c r="F30" s="231"/>
      <c r="G30" s="231"/>
      <c r="H30" s="100">
        <v>2.5000000000000001E-2</v>
      </c>
      <c r="I30" s="96"/>
      <c r="K30" s="40"/>
    </row>
    <row r="31" spans="1:11" ht="15.75">
      <c r="A31" s="94" t="s">
        <v>5</v>
      </c>
      <c r="B31" s="231" t="s">
        <v>29</v>
      </c>
      <c r="C31" s="231"/>
      <c r="D31" s="231"/>
      <c r="E31" s="231"/>
      <c r="F31" s="231"/>
      <c r="G31" s="231"/>
      <c r="H31" s="100"/>
      <c r="I31" s="96"/>
      <c r="K31" s="40"/>
    </row>
    <row r="32" spans="1:11" ht="15.75">
      <c r="A32" s="94" t="s">
        <v>7</v>
      </c>
      <c r="B32" s="231" t="s">
        <v>30</v>
      </c>
      <c r="C32" s="231"/>
      <c r="D32" s="231"/>
      <c r="E32" s="231"/>
      <c r="F32" s="231"/>
      <c r="G32" s="231"/>
      <c r="H32" s="100">
        <v>1.4999999999999999E-2</v>
      </c>
      <c r="I32" s="96"/>
      <c r="K32" s="40"/>
    </row>
    <row r="33" spans="1:11" ht="15.75">
      <c r="A33" s="94" t="s">
        <v>19</v>
      </c>
      <c r="B33" s="231" t="s">
        <v>31</v>
      </c>
      <c r="C33" s="231"/>
      <c r="D33" s="231"/>
      <c r="E33" s="231"/>
      <c r="F33" s="231"/>
      <c r="G33" s="231"/>
      <c r="H33" s="100">
        <v>0.01</v>
      </c>
      <c r="I33" s="96"/>
      <c r="K33" s="40"/>
    </row>
    <row r="34" spans="1:11" ht="15.75">
      <c r="A34" s="94" t="s">
        <v>20</v>
      </c>
      <c r="B34" s="231" t="s">
        <v>32</v>
      </c>
      <c r="C34" s="231"/>
      <c r="D34" s="231"/>
      <c r="E34" s="231"/>
      <c r="F34" s="231"/>
      <c r="G34" s="231"/>
      <c r="H34" s="100">
        <v>6.0000000000000001E-3</v>
      </c>
      <c r="I34" s="96"/>
      <c r="K34" s="40"/>
    </row>
    <row r="35" spans="1:11" ht="15.75">
      <c r="A35" s="94" t="s">
        <v>33</v>
      </c>
      <c r="B35" s="231" t="s">
        <v>34</v>
      </c>
      <c r="C35" s="231"/>
      <c r="D35" s="231"/>
      <c r="E35" s="231"/>
      <c r="F35" s="231"/>
      <c r="G35" s="231"/>
      <c r="H35" s="100">
        <v>2E-3</v>
      </c>
      <c r="I35" s="96"/>
      <c r="K35" s="40"/>
    </row>
    <row r="36" spans="1:11" ht="15.75">
      <c r="A36" s="94" t="s">
        <v>35</v>
      </c>
      <c r="B36" s="231" t="s">
        <v>36</v>
      </c>
      <c r="C36" s="231"/>
      <c r="D36" s="231"/>
      <c r="E36" s="231"/>
      <c r="F36" s="231"/>
      <c r="G36" s="231"/>
      <c r="H36" s="100">
        <v>0.08</v>
      </c>
      <c r="I36" s="96"/>
      <c r="K36" s="40"/>
    </row>
    <row r="37" spans="1:11" ht="15.75">
      <c r="A37" s="235" t="s">
        <v>37</v>
      </c>
      <c r="B37" s="235"/>
      <c r="C37" s="235"/>
      <c r="D37" s="235"/>
      <c r="E37" s="235"/>
      <c r="F37" s="235"/>
      <c r="G37" s="235"/>
      <c r="H37" s="101"/>
      <c r="I37" s="97"/>
    </row>
    <row r="38" spans="1:11" ht="15.75">
      <c r="A38" s="248"/>
      <c r="B38" s="248"/>
      <c r="C38" s="248"/>
      <c r="D38" s="248"/>
      <c r="E38" s="248"/>
      <c r="F38" s="248"/>
      <c r="G38" s="248"/>
      <c r="H38" s="248"/>
      <c r="I38" s="249"/>
    </row>
    <row r="39" spans="1:11" ht="15.75">
      <c r="A39" s="235" t="s">
        <v>38</v>
      </c>
      <c r="B39" s="235"/>
      <c r="C39" s="235"/>
      <c r="D39" s="235"/>
      <c r="E39" s="235"/>
      <c r="F39" s="235"/>
      <c r="G39" s="235"/>
      <c r="H39" s="101"/>
      <c r="I39" s="94" t="s">
        <v>17</v>
      </c>
    </row>
    <row r="40" spans="1:11" ht="15.75">
      <c r="A40" s="94" t="s">
        <v>1</v>
      </c>
      <c r="B40" s="242" t="s">
        <v>150</v>
      </c>
      <c r="C40" s="243"/>
      <c r="D40" s="243"/>
      <c r="E40" s="243"/>
      <c r="F40" s="243"/>
      <c r="G40" s="244"/>
      <c r="H40" s="92" t="s">
        <v>39</v>
      </c>
      <c r="I40" s="102"/>
    </row>
    <row r="41" spans="1:11" ht="15.75">
      <c r="A41" s="94" t="s">
        <v>3</v>
      </c>
      <c r="B41" s="242" t="s">
        <v>151</v>
      </c>
      <c r="C41" s="243"/>
      <c r="D41" s="243"/>
      <c r="E41" s="243"/>
      <c r="F41" s="243"/>
      <c r="G41" s="244"/>
      <c r="H41" s="92" t="s">
        <v>39</v>
      </c>
      <c r="I41" s="102"/>
    </row>
    <row r="42" spans="1:11" ht="15.75">
      <c r="A42" s="94" t="s">
        <v>5</v>
      </c>
      <c r="B42" s="242" t="s">
        <v>152</v>
      </c>
      <c r="C42" s="243"/>
      <c r="D42" s="243"/>
      <c r="E42" s="243"/>
      <c r="F42" s="243"/>
      <c r="G42" s="244"/>
      <c r="H42" s="92" t="s">
        <v>39</v>
      </c>
      <c r="I42" s="102"/>
    </row>
    <row r="43" spans="1:11" ht="15.75">
      <c r="A43" s="94" t="s">
        <v>7</v>
      </c>
      <c r="B43" s="245" t="s">
        <v>153</v>
      </c>
      <c r="C43" s="246"/>
      <c r="D43" s="246"/>
      <c r="E43" s="246"/>
      <c r="F43" s="246"/>
      <c r="G43" s="247"/>
      <c r="H43" s="92" t="s">
        <v>39</v>
      </c>
      <c r="I43" s="102"/>
    </row>
    <row r="44" spans="1:11" ht="15.75">
      <c r="A44" s="94" t="s">
        <v>19</v>
      </c>
      <c r="B44" s="245" t="s">
        <v>154</v>
      </c>
      <c r="C44" s="246"/>
      <c r="D44" s="246"/>
      <c r="E44" s="246"/>
      <c r="F44" s="246"/>
      <c r="G44" s="247"/>
      <c r="H44" s="92" t="s">
        <v>39</v>
      </c>
      <c r="I44" s="102"/>
    </row>
    <row r="45" spans="1:11" ht="15.75">
      <c r="A45" s="235" t="s">
        <v>40</v>
      </c>
      <c r="B45" s="235"/>
      <c r="C45" s="235"/>
      <c r="D45" s="235"/>
      <c r="E45" s="235"/>
      <c r="F45" s="235"/>
      <c r="G45" s="235"/>
      <c r="H45" s="235"/>
      <c r="I45" s="97"/>
    </row>
    <row r="46" spans="1:11" ht="15.75">
      <c r="A46" s="248"/>
      <c r="B46" s="248"/>
      <c r="C46" s="248"/>
      <c r="D46" s="248"/>
      <c r="E46" s="248"/>
      <c r="F46" s="248"/>
      <c r="G46" s="248"/>
      <c r="H46" s="248"/>
      <c r="I46" s="249"/>
    </row>
    <row r="47" spans="1:11" ht="15.75">
      <c r="A47" s="252" t="s">
        <v>41</v>
      </c>
      <c r="B47" s="252"/>
      <c r="C47" s="252"/>
      <c r="D47" s="252"/>
      <c r="E47" s="252"/>
      <c r="F47" s="252"/>
      <c r="G47" s="252"/>
      <c r="H47" s="252"/>
      <c r="I47" s="252"/>
    </row>
    <row r="48" spans="1:11" ht="15.75">
      <c r="A48" s="235" t="s">
        <v>42</v>
      </c>
      <c r="B48" s="235"/>
      <c r="C48" s="235"/>
      <c r="D48" s="235"/>
      <c r="E48" s="235"/>
      <c r="F48" s="235"/>
      <c r="G48" s="235"/>
      <c r="H48" s="235"/>
      <c r="I48" s="94" t="s">
        <v>17</v>
      </c>
    </row>
    <row r="49" spans="1:13" ht="15.75">
      <c r="A49" s="94" t="s">
        <v>43</v>
      </c>
      <c r="B49" s="232" t="s">
        <v>44</v>
      </c>
      <c r="C49" s="232"/>
      <c r="D49" s="232"/>
      <c r="E49" s="232"/>
      <c r="F49" s="232"/>
      <c r="G49" s="232"/>
      <c r="H49" s="232"/>
      <c r="I49" s="96"/>
    </row>
    <row r="50" spans="1:13" ht="15.75">
      <c r="A50" s="94" t="s">
        <v>45</v>
      </c>
      <c r="B50" s="232" t="s">
        <v>46</v>
      </c>
      <c r="C50" s="232"/>
      <c r="D50" s="232"/>
      <c r="E50" s="232"/>
      <c r="F50" s="232"/>
      <c r="G50" s="232"/>
      <c r="H50" s="232"/>
      <c r="I50" s="96"/>
    </row>
    <row r="51" spans="1:13" ht="15.75">
      <c r="A51" s="94" t="s">
        <v>47</v>
      </c>
      <c r="B51" s="232" t="s">
        <v>48</v>
      </c>
      <c r="C51" s="232"/>
      <c r="D51" s="232"/>
      <c r="E51" s="232"/>
      <c r="F51" s="232"/>
      <c r="G51" s="232"/>
      <c r="H51" s="232"/>
      <c r="I51" s="96"/>
    </row>
    <row r="52" spans="1:13" ht="15.75">
      <c r="A52" s="235" t="s">
        <v>49</v>
      </c>
      <c r="B52" s="235"/>
      <c r="C52" s="235"/>
      <c r="D52" s="235"/>
      <c r="E52" s="235"/>
      <c r="F52" s="235"/>
      <c r="G52" s="235"/>
      <c r="H52" s="235"/>
      <c r="I52" s="97"/>
    </row>
    <row r="53" spans="1:13" ht="15.75">
      <c r="A53" s="250"/>
      <c r="B53" s="251"/>
      <c r="C53" s="251"/>
      <c r="D53" s="251"/>
      <c r="E53" s="251"/>
      <c r="F53" s="251"/>
      <c r="G53" s="251"/>
      <c r="H53" s="251"/>
      <c r="I53" s="251"/>
    </row>
    <row r="54" spans="1:13" ht="15.75">
      <c r="A54" s="238" t="s">
        <v>50</v>
      </c>
      <c r="B54" s="238"/>
      <c r="C54" s="238"/>
      <c r="D54" s="238"/>
      <c r="E54" s="238"/>
      <c r="F54" s="238"/>
      <c r="G54" s="238"/>
      <c r="H54" s="238"/>
      <c r="I54" s="238"/>
    </row>
    <row r="55" spans="1:13" ht="15.75">
      <c r="A55" s="94">
        <v>3</v>
      </c>
      <c r="B55" s="235" t="s">
        <v>51</v>
      </c>
      <c r="C55" s="235"/>
      <c r="D55" s="235"/>
      <c r="E55" s="235"/>
      <c r="F55" s="235"/>
      <c r="G55" s="235"/>
      <c r="H55" s="94" t="s">
        <v>16</v>
      </c>
      <c r="I55" s="94" t="s">
        <v>17</v>
      </c>
    </row>
    <row r="56" spans="1:13" ht="15.75">
      <c r="A56" s="94" t="s">
        <v>1</v>
      </c>
      <c r="B56" s="231" t="s">
        <v>52</v>
      </c>
      <c r="C56" s="231"/>
      <c r="D56" s="231"/>
      <c r="E56" s="231"/>
      <c r="F56" s="231"/>
      <c r="G56" s="231"/>
      <c r="H56" s="100"/>
      <c r="I56" s="96"/>
      <c r="L56" s="35"/>
      <c r="M56" s="36"/>
    </row>
    <row r="57" spans="1:13" ht="15.75">
      <c r="A57" s="94" t="s">
        <v>3</v>
      </c>
      <c r="B57" s="231" t="s">
        <v>53</v>
      </c>
      <c r="C57" s="231"/>
      <c r="D57" s="231"/>
      <c r="E57" s="231"/>
      <c r="F57" s="231"/>
      <c r="G57" s="231"/>
      <c r="H57" s="100"/>
      <c r="I57" s="96"/>
      <c r="L57" s="35"/>
      <c r="M57" s="36"/>
    </row>
    <row r="58" spans="1:13" ht="15.75">
      <c r="A58" s="94" t="s">
        <v>5</v>
      </c>
      <c r="B58" s="231" t="s">
        <v>54</v>
      </c>
      <c r="C58" s="231"/>
      <c r="D58" s="231"/>
      <c r="E58" s="231"/>
      <c r="F58" s="231"/>
      <c r="G58" s="231"/>
      <c r="H58" s="100"/>
      <c r="I58" s="96"/>
      <c r="J58" s="34"/>
      <c r="L58" s="37"/>
      <c r="M58" s="36"/>
    </row>
    <row r="59" spans="1:13" ht="15.75">
      <c r="A59" s="94" t="s">
        <v>7</v>
      </c>
      <c r="B59" s="231" t="s">
        <v>55</v>
      </c>
      <c r="C59" s="231"/>
      <c r="D59" s="231"/>
      <c r="E59" s="231"/>
      <c r="F59" s="231"/>
      <c r="G59" s="231"/>
      <c r="H59" s="100"/>
      <c r="I59" s="96"/>
      <c r="L59" s="35"/>
      <c r="M59" s="38"/>
    </row>
    <row r="60" spans="1:13" ht="15.75">
      <c r="A60" s="94" t="s">
        <v>19</v>
      </c>
      <c r="B60" s="231" t="s">
        <v>56</v>
      </c>
      <c r="C60" s="231"/>
      <c r="D60" s="231"/>
      <c r="E60" s="231"/>
      <c r="F60" s="231"/>
      <c r="G60" s="231"/>
      <c r="H60" s="100"/>
      <c r="I60" s="96"/>
      <c r="L60" s="39"/>
      <c r="M60" s="36"/>
    </row>
    <row r="61" spans="1:13" ht="15.75">
      <c r="A61" s="94" t="s">
        <v>20</v>
      </c>
      <c r="B61" s="231" t="s">
        <v>57</v>
      </c>
      <c r="C61" s="231"/>
      <c r="D61" s="231"/>
      <c r="E61" s="231"/>
      <c r="F61" s="231"/>
      <c r="G61" s="231"/>
      <c r="H61" s="100"/>
      <c r="I61" s="96"/>
      <c r="J61" s="34"/>
      <c r="L61" s="35"/>
      <c r="M61" s="36"/>
    </row>
    <row r="62" spans="1:13" ht="15.75">
      <c r="A62" s="235" t="s">
        <v>58</v>
      </c>
      <c r="B62" s="235"/>
      <c r="C62" s="235"/>
      <c r="D62" s="235"/>
      <c r="E62" s="235"/>
      <c r="F62" s="235"/>
      <c r="G62" s="235"/>
      <c r="H62" s="101"/>
      <c r="I62" s="97"/>
    </row>
    <row r="63" spans="1:13" ht="15.75">
      <c r="A63" s="253"/>
      <c r="B63" s="254"/>
      <c r="C63" s="254"/>
      <c r="D63" s="254"/>
      <c r="E63" s="254"/>
      <c r="F63" s="254"/>
      <c r="G63" s="254"/>
      <c r="H63" s="254"/>
      <c r="I63" s="254"/>
    </row>
    <row r="64" spans="1:13" ht="15.75">
      <c r="A64" s="238" t="s">
        <v>59</v>
      </c>
      <c r="B64" s="238"/>
      <c r="C64" s="238"/>
      <c r="D64" s="238"/>
      <c r="E64" s="238"/>
      <c r="F64" s="238"/>
      <c r="G64" s="238"/>
      <c r="H64" s="238"/>
      <c r="I64" s="238"/>
      <c r="J64" s="31" t="s">
        <v>123</v>
      </c>
      <c r="K64" s="32"/>
    </row>
    <row r="65" spans="1:11" ht="15.75">
      <c r="A65" s="235" t="s">
        <v>60</v>
      </c>
      <c r="B65" s="235"/>
      <c r="C65" s="235"/>
      <c r="D65" s="235"/>
      <c r="E65" s="235"/>
      <c r="F65" s="235"/>
      <c r="G65" s="235"/>
      <c r="H65" s="94" t="s">
        <v>16</v>
      </c>
      <c r="I65" s="94" t="s">
        <v>17</v>
      </c>
    </row>
    <row r="66" spans="1:11" ht="15.75">
      <c r="A66" s="94" t="s">
        <v>1</v>
      </c>
      <c r="B66" s="231" t="s">
        <v>61</v>
      </c>
      <c r="C66" s="231"/>
      <c r="D66" s="231"/>
      <c r="E66" s="231"/>
      <c r="F66" s="231"/>
      <c r="G66" s="231"/>
      <c r="H66" s="100"/>
      <c r="I66" s="96"/>
    </row>
    <row r="67" spans="1:11" ht="15.75">
      <c r="A67" s="94" t="s">
        <v>3</v>
      </c>
      <c r="B67" s="231" t="s">
        <v>62</v>
      </c>
      <c r="C67" s="231"/>
      <c r="D67" s="231"/>
      <c r="E67" s="231"/>
      <c r="F67" s="231"/>
      <c r="G67" s="231"/>
      <c r="H67" s="100"/>
      <c r="I67" s="96"/>
    </row>
    <row r="68" spans="1:11" ht="15.75">
      <c r="A68" s="94" t="s">
        <v>5</v>
      </c>
      <c r="B68" s="231" t="s">
        <v>63</v>
      </c>
      <c r="C68" s="231"/>
      <c r="D68" s="231"/>
      <c r="E68" s="231"/>
      <c r="F68" s="231"/>
      <c r="G68" s="231"/>
      <c r="H68" s="100"/>
      <c r="I68" s="96"/>
    </row>
    <row r="69" spans="1:11" ht="15.75">
      <c r="A69" s="94" t="s">
        <v>7</v>
      </c>
      <c r="B69" s="231" t="s">
        <v>183</v>
      </c>
      <c r="C69" s="231"/>
      <c r="D69" s="231"/>
      <c r="E69" s="231"/>
      <c r="F69" s="231"/>
      <c r="G69" s="231"/>
      <c r="H69" s="100"/>
      <c r="I69" s="96"/>
    </row>
    <row r="70" spans="1:11" ht="15.75">
      <c r="A70" s="94" t="s">
        <v>19</v>
      </c>
      <c r="B70" s="231" t="s">
        <v>64</v>
      </c>
      <c r="C70" s="231"/>
      <c r="D70" s="231"/>
      <c r="E70" s="231"/>
      <c r="F70" s="231"/>
      <c r="G70" s="231"/>
      <c r="H70" s="100"/>
      <c r="I70" s="96"/>
      <c r="J70" s="35"/>
      <c r="K70" s="36"/>
    </row>
    <row r="71" spans="1:11" ht="15.75">
      <c r="A71" s="235" t="s">
        <v>65</v>
      </c>
      <c r="B71" s="235"/>
      <c r="C71" s="235"/>
      <c r="D71" s="235"/>
      <c r="E71" s="235"/>
      <c r="F71" s="235"/>
      <c r="G71" s="235"/>
      <c r="H71" s="101"/>
      <c r="I71" s="97"/>
    </row>
    <row r="72" spans="1:11" ht="15.75">
      <c r="A72" s="258"/>
      <c r="B72" s="259"/>
      <c r="C72" s="259"/>
      <c r="D72" s="259"/>
      <c r="E72" s="259"/>
      <c r="F72" s="259"/>
      <c r="G72" s="259"/>
      <c r="H72" s="259"/>
      <c r="I72" s="259"/>
    </row>
    <row r="73" spans="1:11" ht="15.75">
      <c r="A73" s="260" t="s">
        <v>185</v>
      </c>
      <c r="B73" s="260"/>
      <c r="C73" s="260"/>
      <c r="D73" s="260"/>
      <c r="E73" s="260"/>
      <c r="F73" s="260"/>
      <c r="G73" s="260"/>
      <c r="H73" s="103" t="s">
        <v>16</v>
      </c>
      <c r="I73" s="103" t="s">
        <v>17</v>
      </c>
    </row>
    <row r="74" spans="1:11" ht="15.75">
      <c r="A74" s="103" t="s">
        <v>1</v>
      </c>
      <c r="B74" s="261" t="s">
        <v>66</v>
      </c>
      <c r="C74" s="261"/>
      <c r="D74" s="261"/>
      <c r="E74" s="261"/>
      <c r="F74" s="261"/>
      <c r="G74" s="261"/>
      <c r="H74" s="104">
        <v>0</v>
      </c>
      <c r="I74" s="105">
        <f t="shared" ref="I74" si="0">$I$20*H74</f>
        <v>0</v>
      </c>
    </row>
    <row r="75" spans="1:11" ht="15.75">
      <c r="A75" s="260" t="s">
        <v>67</v>
      </c>
      <c r="B75" s="260"/>
      <c r="C75" s="260"/>
      <c r="D75" s="260"/>
      <c r="E75" s="260"/>
      <c r="F75" s="260"/>
      <c r="G75" s="260"/>
      <c r="H75" s="106">
        <f>TRUNC(SUM(H74),4)</f>
        <v>0</v>
      </c>
      <c r="I75" s="107">
        <f>TRUNC(SUM(I74),2)</f>
        <v>0</v>
      </c>
    </row>
    <row r="76" spans="1:11" ht="15.75">
      <c r="A76" s="255"/>
      <c r="B76" s="256"/>
      <c r="C76" s="256"/>
      <c r="D76" s="256"/>
      <c r="E76" s="256"/>
      <c r="F76" s="256"/>
      <c r="G76" s="256"/>
      <c r="H76" s="256"/>
      <c r="I76" s="256"/>
    </row>
    <row r="77" spans="1:11" ht="15.75">
      <c r="A77" s="252" t="s">
        <v>68</v>
      </c>
      <c r="B77" s="252"/>
      <c r="C77" s="252"/>
      <c r="D77" s="252"/>
      <c r="E77" s="252"/>
      <c r="F77" s="252"/>
      <c r="G77" s="252"/>
      <c r="H77" s="252"/>
      <c r="I77" s="252"/>
    </row>
    <row r="78" spans="1:11" ht="15.75">
      <c r="A78" s="235" t="s">
        <v>69</v>
      </c>
      <c r="B78" s="235"/>
      <c r="C78" s="235"/>
      <c r="D78" s="235"/>
      <c r="E78" s="235"/>
      <c r="F78" s="235"/>
      <c r="G78" s="235"/>
      <c r="H78" s="235"/>
      <c r="I78" s="94" t="s">
        <v>17</v>
      </c>
    </row>
    <row r="79" spans="1:11" ht="15.75">
      <c r="A79" s="94" t="s">
        <v>70</v>
      </c>
      <c r="B79" s="232" t="s">
        <v>71</v>
      </c>
      <c r="C79" s="232"/>
      <c r="D79" s="232"/>
      <c r="E79" s="232"/>
      <c r="F79" s="232"/>
      <c r="G79" s="232"/>
      <c r="H79" s="232"/>
      <c r="I79" s="96">
        <f>I71</f>
        <v>0</v>
      </c>
    </row>
    <row r="80" spans="1:11" ht="15.75">
      <c r="A80" s="103" t="s">
        <v>72</v>
      </c>
      <c r="B80" s="257" t="s">
        <v>73</v>
      </c>
      <c r="C80" s="257"/>
      <c r="D80" s="257"/>
      <c r="E80" s="257"/>
      <c r="F80" s="257"/>
      <c r="G80" s="257"/>
      <c r="H80" s="257"/>
      <c r="I80" s="105">
        <f>I75</f>
        <v>0</v>
      </c>
    </row>
    <row r="81" spans="1:9" ht="15.75">
      <c r="A81" s="235" t="s">
        <v>74</v>
      </c>
      <c r="B81" s="235"/>
      <c r="C81" s="235"/>
      <c r="D81" s="235"/>
      <c r="E81" s="235"/>
      <c r="F81" s="235"/>
      <c r="G81" s="235"/>
      <c r="H81" s="235"/>
      <c r="I81" s="97">
        <f>TRUNC(SUM(I79:I80),2)</f>
        <v>0</v>
      </c>
    </row>
    <row r="82" spans="1:9" ht="15.75">
      <c r="A82" s="250"/>
      <c r="B82" s="251"/>
      <c r="C82" s="251"/>
      <c r="D82" s="251"/>
      <c r="E82" s="251"/>
      <c r="F82" s="251"/>
      <c r="G82" s="251"/>
      <c r="H82" s="251"/>
      <c r="I82" s="251"/>
    </row>
    <row r="83" spans="1:9" ht="15.75">
      <c r="A83" s="238" t="s">
        <v>75</v>
      </c>
      <c r="B83" s="238"/>
      <c r="C83" s="238"/>
      <c r="D83" s="238"/>
      <c r="E83" s="238"/>
      <c r="F83" s="238"/>
      <c r="G83" s="238"/>
      <c r="H83" s="238"/>
      <c r="I83" s="238"/>
    </row>
    <row r="84" spans="1:9" ht="15.75">
      <c r="A84" s="94">
        <v>5</v>
      </c>
      <c r="B84" s="235" t="s">
        <v>76</v>
      </c>
      <c r="C84" s="235"/>
      <c r="D84" s="235"/>
      <c r="E84" s="235"/>
      <c r="F84" s="235"/>
      <c r="G84" s="235"/>
      <c r="H84" s="94"/>
      <c r="I84" s="94" t="s">
        <v>17</v>
      </c>
    </row>
    <row r="85" spans="1:9" ht="15.75">
      <c r="A85" s="94" t="s">
        <v>1</v>
      </c>
      <c r="B85" s="262" t="s">
        <v>124</v>
      </c>
      <c r="C85" s="262"/>
      <c r="D85" s="262"/>
      <c r="E85" s="262"/>
      <c r="F85" s="262"/>
      <c r="G85" s="262"/>
      <c r="H85" s="92" t="s">
        <v>39</v>
      </c>
      <c r="I85" s="126">
        <f>SUM(Insumos!E6:E13)/12</f>
        <v>0</v>
      </c>
    </row>
    <row r="86" spans="1:9" ht="15.75">
      <c r="A86" s="235" t="s">
        <v>77</v>
      </c>
      <c r="B86" s="235"/>
      <c r="C86" s="235"/>
      <c r="D86" s="235"/>
      <c r="E86" s="235"/>
      <c r="F86" s="235"/>
      <c r="G86" s="235"/>
      <c r="H86" s="101" t="s">
        <v>39</v>
      </c>
      <c r="I86" s="127">
        <f>TRUNC(SUM(I85:I85),2)</f>
        <v>0</v>
      </c>
    </row>
    <row r="87" spans="1:9" ht="15.75">
      <c r="A87" s="250"/>
      <c r="B87" s="251"/>
      <c r="C87" s="251"/>
      <c r="D87" s="251"/>
      <c r="E87" s="251"/>
      <c r="F87" s="251"/>
      <c r="G87" s="251"/>
      <c r="H87" s="251"/>
      <c r="I87" s="251"/>
    </row>
    <row r="88" spans="1:9" ht="15.75">
      <c r="A88" s="238" t="s">
        <v>78</v>
      </c>
      <c r="B88" s="238"/>
      <c r="C88" s="238"/>
      <c r="D88" s="238"/>
      <c r="E88" s="238"/>
      <c r="F88" s="238"/>
      <c r="G88" s="238"/>
      <c r="H88" s="238"/>
      <c r="I88" s="238"/>
    </row>
    <row r="89" spans="1:9" ht="15.75">
      <c r="A89" s="94">
        <v>6</v>
      </c>
      <c r="B89" s="235" t="s">
        <v>79</v>
      </c>
      <c r="C89" s="235"/>
      <c r="D89" s="235"/>
      <c r="E89" s="235"/>
      <c r="F89" s="235"/>
      <c r="G89" s="235"/>
      <c r="H89" s="94" t="s">
        <v>16</v>
      </c>
      <c r="I89" s="94" t="s">
        <v>17</v>
      </c>
    </row>
    <row r="90" spans="1:9" ht="15.75">
      <c r="A90" s="94" t="s">
        <v>1</v>
      </c>
      <c r="B90" s="231" t="s">
        <v>80</v>
      </c>
      <c r="C90" s="231"/>
      <c r="D90" s="231"/>
      <c r="E90" s="231"/>
      <c r="F90" s="231"/>
      <c r="G90" s="231"/>
      <c r="H90" s="108"/>
      <c r="I90" s="96"/>
    </row>
    <row r="91" spans="1:9" ht="15.75">
      <c r="A91" s="94" t="s">
        <v>3</v>
      </c>
      <c r="B91" s="231" t="s">
        <v>81</v>
      </c>
      <c r="C91" s="231"/>
      <c r="D91" s="231"/>
      <c r="E91" s="231"/>
      <c r="F91" s="231"/>
      <c r="G91" s="231"/>
      <c r="H91" s="109"/>
      <c r="I91" s="96"/>
    </row>
    <row r="92" spans="1:9" ht="15.75">
      <c r="A92" s="94" t="s">
        <v>5</v>
      </c>
      <c r="B92" s="266" t="s">
        <v>82</v>
      </c>
      <c r="C92" s="266"/>
      <c r="D92" s="266"/>
      <c r="E92" s="266"/>
      <c r="F92" s="266"/>
      <c r="G92" s="266"/>
      <c r="H92" s="110"/>
      <c r="I92" s="111"/>
    </row>
    <row r="93" spans="1:9" ht="15.75">
      <c r="A93" s="94" t="s">
        <v>83</v>
      </c>
      <c r="B93" s="231" t="s">
        <v>84</v>
      </c>
      <c r="C93" s="231"/>
      <c r="D93" s="231"/>
      <c r="E93" s="231"/>
      <c r="F93" s="231"/>
      <c r="G93" s="231"/>
      <c r="H93" s="112"/>
      <c r="I93" s="96"/>
    </row>
    <row r="94" spans="1:9" ht="15.75">
      <c r="A94" s="94" t="s">
        <v>85</v>
      </c>
      <c r="B94" s="231" t="s">
        <v>86</v>
      </c>
      <c r="C94" s="231"/>
      <c r="D94" s="231"/>
      <c r="E94" s="231"/>
      <c r="F94" s="231"/>
      <c r="G94" s="231"/>
      <c r="H94" s="113"/>
      <c r="I94" s="96"/>
    </row>
    <row r="95" spans="1:9" ht="15.75">
      <c r="A95" s="94" t="s">
        <v>87</v>
      </c>
      <c r="B95" s="231" t="s">
        <v>88</v>
      </c>
      <c r="C95" s="231"/>
      <c r="D95" s="231"/>
      <c r="E95" s="231"/>
      <c r="F95" s="231"/>
      <c r="G95" s="231"/>
      <c r="H95" s="114"/>
      <c r="I95" s="96"/>
    </row>
    <row r="96" spans="1:9" ht="15.75">
      <c r="A96" s="94" t="s">
        <v>145</v>
      </c>
      <c r="B96" s="246" t="s">
        <v>146</v>
      </c>
      <c r="C96" s="246"/>
      <c r="D96" s="246"/>
      <c r="E96" s="246"/>
      <c r="F96" s="246"/>
      <c r="G96" s="246"/>
      <c r="H96" s="114"/>
      <c r="I96" s="96"/>
    </row>
    <row r="97" spans="1:11" ht="15.75">
      <c r="A97" s="253" t="s">
        <v>89</v>
      </c>
      <c r="B97" s="254"/>
      <c r="C97" s="254"/>
      <c r="D97" s="254"/>
      <c r="E97" s="254"/>
      <c r="F97" s="254"/>
      <c r="G97" s="254"/>
      <c r="H97" s="267"/>
      <c r="I97" s="97"/>
    </row>
    <row r="98" spans="1:11" ht="15.75">
      <c r="A98" s="93"/>
      <c r="B98" s="268"/>
      <c r="C98" s="268"/>
      <c r="D98" s="268"/>
      <c r="E98" s="268"/>
      <c r="F98" s="268"/>
      <c r="G98" s="268"/>
      <c r="H98" s="268"/>
      <c r="I98" s="268"/>
    </row>
    <row r="99" spans="1:11" ht="15.75" hidden="1">
      <c r="A99" s="115" t="s">
        <v>90</v>
      </c>
      <c r="B99" s="263" t="s">
        <v>91</v>
      </c>
      <c r="C99" s="263"/>
      <c r="D99" s="263"/>
      <c r="E99" s="263"/>
      <c r="F99" s="263"/>
      <c r="G99" s="263"/>
      <c r="H99" s="116">
        <f>TRUNC(H93+H94+H95,4)</f>
        <v>0</v>
      </c>
      <c r="I99" s="117"/>
    </row>
    <row r="100" spans="1:11" ht="15.75" hidden="1">
      <c r="A100" s="118"/>
      <c r="B100" s="264">
        <v>100</v>
      </c>
      <c r="C100" s="264"/>
      <c r="D100" s="264"/>
      <c r="E100" s="264"/>
      <c r="F100" s="264"/>
      <c r="G100" s="264"/>
      <c r="H100" s="120"/>
      <c r="I100" s="121"/>
    </row>
    <row r="101" spans="1:11" ht="15.75" hidden="1">
      <c r="A101" s="122"/>
      <c r="B101" s="119"/>
      <c r="C101" s="119"/>
      <c r="D101" s="119"/>
      <c r="E101" s="119"/>
      <c r="F101" s="119"/>
      <c r="G101" s="119"/>
      <c r="H101" s="120"/>
      <c r="I101" s="121"/>
    </row>
    <row r="102" spans="1:11" ht="15.75" hidden="1">
      <c r="A102" s="118" t="s">
        <v>92</v>
      </c>
      <c r="B102" s="264" t="s">
        <v>93</v>
      </c>
      <c r="C102" s="264"/>
      <c r="D102" s="264"/>
      <c r="E102" s="264"/>
      <c r="F102" s="264"/>
      <c r="G102" s="264"/>
      <c r="H102" s="120"/>
      <c r="I102" s="121">
        <f>TRUNC(I115+I90+I91,2)</f>
        <v>0</v>
      </c>
    </row>
    <row r="103" spans="1:11" ht="15.75" hidden="1">
      <c r="A103" s="118"/>
      <c r="B103" s="119"/>
      <c r="C103" s="119"/>
      <c r="D103" s="119"/>
      <c r="E103" s="119"/>
      <c r="F103" s="119"/>
      <c r="G103" s="119"/>
      <c r="H103" s="120"/>
      <c r="I103" s="121"/>
    </row>
    <row r="104" spans="1:11" ht="15.75" hidden="1">
      <c r="A104" s="118" t="s">
        <v>94</v>
      </c>
      <c r="B104" s="264" t="s">
        <v>95</v>
      </c>
      <c r="C104" s="264"/>
      <c r="D104" s="264"/>
      <c r="E104" s="264"/>
      <c r="F104" s="264"/>
      <c r="G104" s="264"/>
      <c r="H104" s="120"/>
      <c r="I104" s="121">
        <f>TRUNC(I102/(1-H99),2)</f>
        <v>0</v>
      </c>
    </row>
    <row r="105" spans="1:11" ht="15.75" hidden="1">
      <c r="A105" s="118"/>
      <c r="B105" s="119"/>
      <c r="C105" s="119"/>
      <c r="D105" s="119"/>
      <c r="E105" s="119"/>
      <c r="F105" s="119"/>
      <c r="G105" s="119"/>
      <c r="H105" s="120"/>
      <c r="I105" s="121"/>
      <c r="K105" s="29"/>
    </row>
    <row r="106" spans="1:11" ht="15.75" hidden="1">
      <c r="A106" s="123"/>
      <c r="B106" s="265" t="s">
        <v>96</v>
      </c>
      <c r="C106" s="265"/>
      <c r="D106" s="265"/>
      <c r="E106" s="265"/>
      <c r="F106" s="265"/>
      <c r="G106" s="265"/>
      <c r="H106" s="124"/>
      <c r="I106" s="125">
        <f>TRUNC(I104-I102,2)</f>
        <v>0</v>
      </c>
    </row>
    <row r="107" spans="1:11" ht="15.75" hidden="1">
      <c r="A107" s="93"/>
      <c r="B107" s="93"/>
      <c r="C107" s="93"/>
      <c r="D107" s="93"/>
      <c r="E107" s="93"/>
      <c r="F107" s="93"/>
      <c r="G107" s="93"/>
      <c r="H107" s="93"/>
      <c r="I107" s="99"/>
      <c r="K107" s="8"/>
    </row>
    <row r="108" spans="1:11" ht="15.75">
      <c r="A108" s="252" t="s">
        <v>97</v>
      </c>
      <c r="B108" s="252"/>
      <c r="C108" s="252"/>
      <c r="D108" s="252"/>
      <c r="E108" s="252"/>
      <c r="F108" s="252"/>
      <c r="G108" s="252"/>
      <c r="H108" s="252"/>
      <c r="I108" s="252"/>
    </row>
    <row r="109" spans="1:11" ht="15.75">
      <c r="A109" s="235" t="s">
        <v>98</v>
      </c>
      <c r="B109" s="235"/>
      <c r="C109" s="235"/>
      <c r="D109" s="235"/>
      <c r="E109" s="235"/>
      <c r="F109" s="235"/>
      <c r="G109" s="235"/>
      <c r="H109" s="235"/>
      <c r="I109" s="94" t="s">
        <v>17</v>
      </c>
    </row>
    <row r="110" spans="1:11" ht="15.75">
      <c r="A110" s="92" t="s">
        <v>1</v>
      </c>
      <c r="B110" s="231" t="str">
        <f>A17</f>
        <v>MÓDULO 1 - COMPOSIÇÃO DA REMUNERAÇÃO</v>
      </c>
      <c r="C110" s="231"/>
      <c r="D110" s="231"/>
      <c r="E110" s="231"/>
      <c r="F110" s="231"/>
      <c r="G110" s="231"/>
      <c r="H110" s="231"/>
      <c r="I110" s="133"/>
    </row>
    <row r="111" spans="1:11" ht="15.75">
      <c r="A111" s="92" t="s">
        <v>3</v>
      </c>
      <c r="B111" s="231" t="str">
        <f>A22</f>
        <v>MÓDULO 2 – ENCARGOS E BENEFÍCIOS ANUAIS, MENSAIS E DIÁRIOS</v>
      </c>
      <c r="C111" s="231"/>
      <c r="D111" s="231"/>
      <c r="E111" s="231"/>
      <c r="F111" s="231"/>
      <c r="G111" s="231"/>
      <c r="H111" s="231"/>
      <c r="I111" s="96"/>
      <c r="K111" s="8"/>
    </row>
    <row r="112" spans="1:11" ht="15.75">
      <c r="A112" s="92" t="s">
        <v>5</v>
      </c>
      <c r="B112" s="231" t="str">
        <f>A54</f>
        <v>MÓDULO 3 – PROVISÃO PARA RESCISÃO</v>
      </c>
      <c r="C112" s="231"/>
      <c r="D112" s="231"/>
      <c r="E112" s="231"/>
      <c r="F112" s="231"/>
      <c r="G112" s="231"/>
      <c r="H112" s="231"/>
      <c r="I112" s="96"/>
      <c r="K112" s="8"/>
    </row>
    <row r="113" spans="1:11" ht="15.75">
      <c r="A113" s="92" t="s">
        <v>7</v>
      </c>
      <c r="B113" s="231" t="str">
        <f>A64</f>
        <v>MÓDULO 4 – CUSTO DE REPOSIÇÃO DO PROFISSIONAL AUSENTE</v>
      </c>
      <c r="C113" s="231"/>
      <c r="D113" s="231"/>
      <c r="E113" s="231"/>
      <c r="F113" s="231"/>
      <c r="G113" s="231"/>
      <c r="H113" s="231"/>
      <c r="I113" s="96"/>
    </row>
    <row r="114" spans="1:11" ht="15.75">
      <c r="A114" s="92" t="s">
        <v>19</v>
      </c>
      <c r="B114" s="231" t="str">
        <f>A83</f>
        <v>MÓDULO 5 – INSUMOS DIVERSOS</v>
      </c>
      <c r="C114" s="231"/>
      <c r="D114" s="231"/>
      <c r="E114" s="231"/>
      <c r="F114" s="231"/>
      <c r="G114" s="231"/>
      <c r="H114" s="231"/>
      <c r="I114" s="96"/>
      <c r="K114" s="29"/>
    </row>
    <row r="115" spans="1:11" ht="15.75">
      <c r="A115" s="94"/>
      <c r="B115" s="235" t="s">
        <v>99</v>
      </c>
      <c r="C115" s="235"/>
      <c r="D115" s="235"/>
      <c r="E115" s="235"/>
      <c r="F115" s="235"/>
      <c r="G115" s="235"/>
      <c r="H115" s="235"/>
      <c r="I115" s="97"/>
    </row>
    <row r="116" spans="1:11" ht="15.75">
      <c r="A116" s="92" t="s">
        <v>20</v>
      </c>
      <c r="B116" s="231" t="str">
        <f>A88</f>
        <v>MÓDULO 6 – CUSTOS INDIRETOS, TRIBUTOS E LUCRO</v>
      </c>
      <c r="C116" s="231"/>
      <c r="D116" s="231"/>
      <c r="E116" s="231"/>
      <c r="F116" s="231"/>
      <c r="G116" s="231"/>
      <c r="H116" s="231"/>
      <c r="I116" s="96"/>
    </row>
    <row r="117" spans="1:11" ht="15.75">
      <c r="A117" s="235" t="s">
        <v>129</v>
      </c>
      <c r="B117" s="235"/>
      <c r="C117" s="235"/>
      <c r="D117" s="235"/>
      <c r="E117" s="235"/>
      <c r="F117" s="235"/>
      <c r="G117" s="235"/>
      <c r="H117" s="235"/>
      <c r="I117" s="97"/>
    </row>
    <row r="118" spans="1:11" hidden="1">
      <c r="I118" s="29"/>
    </row>
    <row r="119" spans="1:11" ht="40.5" hidden="1" customHeight="1">
      <c r="A119" s="3"/>
      <c r="B119" s="188" t="s">
        <v>100</v>
      </c>
      <c r="C119" s="188"/>
      <c r="D119" s="188"/>
      <c r="E119" s="188"/>
      <c r="F119" s="188"/>
      <c r="G119" s="188"/>
      <c r="H119" s="4"/>
      <c r="I119" s="4"/>
    </row>
    <row r="120" spans="1:11" ht="26.25" hidden="1" thickBot="1">
      <c r="A120" s="189" t="s">
        <v>101</v>
      </c>
      <c r="B120" s="190"/>
      <c r="C120" s="189" t="s">
        <v>102</v>
      </c>
      <c r="D120" s="190"/>
      <c r="E120" s="189" t="s">
        <v>103</v>
      </c>
      <c r="F120" s="190"/>
      <c r="G120" s="9" t="s">
        <v>104</v>
      </c>
      <c r="H120" s="10" t="s">
        <v>105</v>
      </c>
      <c r="I120" s="22" t="s">
        <v>17</v>
      </c>
    </row>
    <row r="121" spans="1:11" hidden="1">
      <c r="A121" s="197" t="s">
        <v>106</v>
      </c>
      <c r="B121" s="198"/>
      <c r="C121" s="199" t="s">
        <v>107</v>
      </c>
      <c r="D121" s="200"/>
      <c r="E121" s="201"/>
      <c r="F121" s="202"/>
      <c r="G121" s="12" t="s">
        <v>107</v>
      </c>
      <c r="H121" s="13"/>
      <c r="I121" s="23">
        <v>0</v>
      </c>
    </row>
    <row r="122" spans="1:11" hidden="1">
      <c r="A122" s="191" t="s">
        <v>108</v>
      </c>
      <c r="B122" s="192"/>
      <c r="C122" s="193" t="s">
        <v>107</v>
      </c>
      <c r="D122" s="194"/>
      <c r="E122" s="195"/>
      <c r="F122" s="196"/>
      <c r="G122" s="14" t="s">
        <v>107</v>
      </c>
      <c r="H122" s="15"/>
      <c r="I122" s="24">
        <v>0</v>
      </c>
    </row>
    <row r="123" spans="1:11" hidden="1">
      <c r="A123" s="191" t="s">
        <v>109</v>
      </c>
      <c r="B123" s="192"/>
      <c r="C123" s="193" t="s">
        <v>107</v>
      </c>
      <c r="D123" s="194"/>
      <c r="E123" s="195"/>
      <c r="F123" s="196"/>
      <c r="G123" s="14" t="s">
        <v>107</v>
      </c>
      <c r="H123" s="15"/>
      <c r="I123" s="24">
        <v>0</v>
      </c>
    </row>
    <row r="124" spans="1:11" hidden="1">
      <c r="A124" s="191" t="s">
        <v>110</v>
      </c>
      <c r="B124" s="192"/>
      <c r="C124" s="193" t="s">
        <v>107</v>
      </c>
      <c r="D124" s="194"/>
      <c r="E124" s="195"/>
      <c r="F124" s="196"/>
      <c r="G124" s="14" t="s">
        <v>107</v>
      </c>
      <c r="H124" s="15"/>
      <c r="I124" s="24">
        <v>0</v>
      </c>
    </row>
    <row r="125" spans="1:11" hidden="1">
      <c r="A125" s="224"/>
      <c r="B125" s="225"/>
      <c r="C125" s="195"/>
      <c r="D125" s="196"/>
      <c r="E125" s="195"/>
      <c r="F125" s="196"/>
      <c r="G125" s="16"/>
      <c r="H125" s="17"/>
      <c r="I125" s="24"/>
    </row>
    <row r="126" spans="1:11" ht="13.5" hidden="1" thickBot="1">
      <c r="A126" s="226"/>
      <c r="B126" s="227"/>
      <c r="C126" s="228"/>
      <c r="D126" s="229"/>
      <c r="E126" s="228"/>
      <c r="F126" s="229"/>
      <c r="G126" s="18"/>
      <c r="H126" s="19"/>
      <c r="I126" s="25"/>
    </row>
    <row r="127" spans="1:11" ht="13.5" hidden="1" thickBot="1">
      <c r="A127" s="209" t="s">
        <v>111</v>
      </c>
      <c r="B127" s="210"/>
      <c r="C127" s="210"/>
      <c r="D127" s="210"/>
      <c r="E127" s="210"/>
      <c r="F127" s="210"/>
      <c r="G127" s="210"/>
      <c r="H127" s="211"/>
      <c r="I127" s="26">
        <f>SUM(I125:I126)</f>
        <v>0</v>
      </c>
    </row>
    <row r="128" spans="1:11" hidden="1"/>
    <row r="129" spans="1:9" hidden="1">
      <c r="A129" s="3" t="s">
        <v>112</v>
      </c>
      <c r="B129" s="188" t="s">
        <v>113</v>
      </c>
      <c r="C129" s="188"/>
      <c r="D129" s="188"/>
      <c r="E129" s="188"/>
      <c r="F129" s="188"/>
      <c r="G129" s="188"/>
      <c r="H129" s="4"/>
      <c r="I129" s="4"/>
    </row>
    <row r="130" spans="1:9" ht="13.5" hidden="1" thickBot="1">
      <c r="A130" s="212" t="s">
        <v>114</v>
      </c>
      <c r="B130" s="213"/>
      <c r="C130" s="213"/>
      <c r="D130" s="213"/>
      <c r="E130" s="213"/>
      <c r="F130" s="213"/>
      <c r="G130" s="213"/>
      <c r="H130" s="213"/>
      <c r="I130" s="214"/>
    </row>
    <row r="131" spans="1:9" ht="13.5" hidden="1" thickBot="1">
      <c r="A131" s="20"/>
      <c r="B131" s="215" t="s">
        <v>115</v>
      </c>
      <c r="C131" s="216"/>
      <c r="D131" s="216"/>
      <c r="E131" s="216"/>
      <c r="F131" s="216"/>
      <c r="G131" s="216"/>
      <c r="H131" s="217"/>
      <c r="I131" s="22" t="s">
        <v>17</v>
      </c>
    </row>
    <row r="132" spans="1:9" hidden="1">
      <c r="A132" s="11" t="s">
        <v>1</v>
      </c>
      <c r="B132" s="218" t="s">
        <v>116</v>
      </c>
      <c r="C132" s="219"/>
      <c r="D132" s="219"/>
      <c r="E132" s="219"/>
      <c r="F132" s="219"/>
      <c r="G132" s="219"/>
      <c r="H132" s="220"/>
      <c r="I132" s="27">
        <f>I93</f>
        <v>0</v>
      </c>
    </row>
    <row r="133" spans="1:9" hidden="1">
      <c r="A133" s="21" t="s">
        <v>3</v>
      </c>
      <c r="B133" s="221" t="s">
        <v>117</v>
      </c>
      <c r="C133" s="222"/>
      <c r="D133" s="222"/>
      <c r="E133" s="222"/>
      <c r="F133" s="222"/>
      <c r="G133" s="222"/>
      <c r="H133" s="223"/>
      <c r="I133" s="28" t="e">
        <f>#REF!</f>
        <v>#REF!</v>
      </c>
    </row>
    <row r="134" spans="1:9" ht="13.5" hidden="1" thickBot="1">
      <c r="A134" s="21" t="s">
        <v>5</v>
      </c>
      <c r="B134" s="203" t="s">
        <v>118</v>
      </c>
      <c r="C134" s="204"/>
      <c r="D134" s="204"/>
      <c r="E134" s="204"/>
      <c r="F134" s="204"/>
      <c r="G134" s="204"/>
      <c r="H134" s="205"/>
      <c r="I134" s="28">
        <f>I97</f>
        <v>0</v>
      </c>
    </row>
    <row r="135" spans="1:9" ht="13.5" hidden="1" thickBot="1">
      <c r="A135" s="206" t="s">
        <v>119</v>
      </c>
      <c r="B135" s="207"/>
      <c r="C135" s="207"/>
      <c r="D135" s="207"/>
      <c r="E135" s="207"/>
      <c r="F135" s="207"/>
      <c r="G135" s="207"/>
      <c r="H135" s="208"/>
      <c r="I135" s="26" t="e">
        <f>SUM(I132:I134)</f>
        <v>#REF!</v>
      </c>
    </row>
    <row r="136" spans="1:9" hidden="1">
      <c r="A136" s="3" t="s">
        <v>120</v>
      </c>
      <c r="B136" t="s">
        <v>121</v>
      </c>
    </row>
    <row r="137" spans="1:9" hidden="1"/>
    <row r="139" spans="1:9">
      <c r="A139" s="7"/>
      <c r="B139" s="7"/>
    </row>
    <row r="140" spans="1:9">
      <c r="A140" s="8"/>
      <c r="B140" s="7"/>
      <c r="E140" s="30"/>
    </row>
    <row r="141" spans="1:9">
      <c r="A141" s="7"/>
      <c r="B141" s="7"/>
      <c r="C141" s="8"/>
    </row>
    <row r="142" spans="1:9">
      <c r="A142" s="7"/>
      <c r="B142" s="7"/>
      <c r="C142" s="8"/>
    </row>
    <row r="143" spans="1:9">
      <c r="A143" s="30"/>
    </row>
    <row r="144" spans="1:9">
      <c r="A144" s="30"/>
    </row>
  </sheetData>
  <mergeCells count="149">
    <mergeCell ref="B134:H134"/>
    <mergeCell ref="A135:H135"/>
    <mergeCell ref="A127:H127"/>
    <mergeCell ref="B129:G129"/>
    <mergeCell ref="A130:I130"/>
    <mergeCell ref="B131:H131"/>
    <mergeCell ref="B132:H132"/>
    <mergeCell ref="B133:H133"/>
    <mergeCell ref="A125:B125"/>
    <mergeCell ref="C125:D125"/>
    <mergeCell ref="E125:F125"/>
    <mergeCell ref="A126:B126"/>
    <mergeCell ref="C126:D126"/>
    <mergeCell ref="E126:F126"/>
    <mergeCell ref="A123:B123"/>
    <mergeCell ref="C123:D123"/>
    <mergeCell ref="E123:F123"/>
    <mergeCell ref="A124:B124"/>
    <mergeCell ref="C124:D124"/>
    <mergeCell ref="E124:F124"/>
    <mergeCell ref="A121:B121"/>
    <mergeCell ref="C121:D121"/>
    <mergeCell ref="E121:F121"/>
    <mergeCell ref="A122:B122"/>
    <mergeCell ref="C122:D122"/>
    <mergeCell ref="E122:F122"/>
    <mergeCell ref="B115:H115"/>
    <mergeCell ref="B116:H116"/>
    <mergeCell ref="A117:H117"/>
    <mergeCell ref="B119:G119"/>
    <mergeCell ref="A120:B120"/>
    <mergeCell ref="C120:D120"/>
    <mergeCell ref="E120:F120"/>
    <mergeCell ref="A109:H109"/>
    <mergeCell ref="B110:H110"/>
    <mergeCell ref="B111:H111"/>
    <mergeCell ref="B112:H112"/>
    <mergeCell ref="B113:H113"/>
    <mergeCell ref="B114:H114"/>
    <mergeCell ref="B99:G99"/>
    <mergeCell ref="B100:G100"/>
    <mergeCell ref="B102:G102"/>
    <mergeCell ref="B104:G104"/>
    <mergeCell ref="B106:G106"/>
    <mergeCell ref="A108:I108"/>
    <mergeCell ref="B92:G92"/>
    <mergeCell ref="B93:G93"/>
    <mergeCell ref="B94:G94"/>
    <mergeCell ref="B95:G95"/>
    <mergeCell ref="A97:H97"/>
    <mergeCell ref="B98:I98"/>
    <mergeCell ref="B96:G96"/>
    <mergeCell ref="A86:G86"/>
    <mergeCell ref="A87:I87"/>
    <mergeCell ref="A88:I88"/>
    <mergeCell ref="B89:G89"/>
    <mergeCell ref="B90:G90"/>
    <mergeCell ref="B91:G91"/>
    <mergeCell ref="A82:I82"/>
    <mergeCell ref="A83:I83"/>
    <mergeCell ref="B84:G84"/>
    <mergeCell ref="B85:G85"/>
    <mergeCell ref="A76:I76"/>
    <mergeCell ref="A77:I77"/>
    <mergeCell ref="A78:H78"/>
    <mergeCell ref="B79:H79"/>
    <mergeCell ref="B80:H80"/>
    <mergeCell ref="A81:H81"/>
    <mergeCell ref="B70:G70"/>
    <mergeCell ref="A71:G71"/>
    <mergeCell ref="A72:I72"/>
    <mergeCell ref="A73:G73"/>
    <mergeCell ref="B74:G74"/>
    <mergeCell ref="A75:G75"/>
    <mergeCell ref="A64:I64"/>
    <mergeCell ref="A65:G65"/>
    <mergeCell ref="B66:G66"/>
    <mergeCell ref="B67:G67"/>
    <mergeCell ref="B68:G68"/>
    <mergeCell ref="B69:G69"/>
    <mergeCell ref="B58:G58"/>
    <mergeCell ref="B59:G59"/>
    <mergeCell ref="B60:G60"/>
    <mergeCell ref="B61:G61"/>
    <mergeCell ref="A62:G62"/>
    <mergeCell ref="A63:I63"/>
    <mergeCell ref="A52:H52"/>
    <mergeCell ref="A53:I53"/>
    <mergeCell ref="A54:I54"/>
    <mergeCell ref="B55:G55"/>
    <mergeCell ref="B56:G56"/>
    <mergeCell ref="B57:G57"/>
    <mergeCell ref="A46:I46"/>
    <mergeCell ref="A47:I47"/>
    <mergeCell ref="A48:H48"/>
    <mergeCell ref="B49:H49"/>
    <mergeCell ref="B50:H50"/>
    <mergeCell ref="B51:H51"/>
    <mergeCell ref="B40:G40"/>
    <mergeCell ref="B41:G41"/>
    <mergeCell ref="B42:G42"/>
    <mergeCell ref="B43:G43"/>
    <mergeCell ref="B44:G44"/>
    <mergeCell ref="A45:H45"/>
    <mergeCell ref="B34:G34"/>
    <mergeCell ref="B35:G35"/>
    <mergeCell ref="B36:G36"/>
    <mergeCell ref="A37:G37"/>
    <mergeCell ref="A38:I38"/>
    <mergeCell ref="A39:G39"/>
    <mergeCell ref="A28:G28"/>
    <mergeCell ref="B29:G29"/>
    <mergeCell ref="B30:G30"/>
    <mergeCell ref="B31:G31"/>
    <mergeCell ref="B32:G32"/>
    <mergeCell ref="B33:G33"/>
    <mergeCell ref="A22:I22"/>
    <mergeCell ref="A23:G23"/>
    <mergeCell ref="B24:G24"/>
    <mergeCell ref="B25:G25"/>
    <mergeCell ref="A26:G26"/>
    <mergeCell ref="A27:I27"/>
    <mergeCell ref="A20:H20"/>
    <mergeCell ref="B15:G15"/>
    <mergeCell ref="H15:I15"/>
    <mergeCell ref="A16:I16"/>
    <mergeCell ref="A17:I17"/>
    <mergeCell ref="B18:G18"/>
    <mergeCell ref="B19:G19"/>
    <mergeCell ref="B12:G12"/>
    <mergeCell ref="H12:I12"/>
    <mergeCell ref="B13:G13"/>
    <mergeCell ref="H13:I13"/>
    <mergeCell ref="B14:G14"/>
    <mergeCell ref="H14:I14"/>
    <mergeCell ref="A10:I10"/>
    <mergeCell ref="B11:G11"/>
    <mergeCell ref="H11:I11"/>
    <mergeCell ref="B7:G7"/>
    <mergeCell ref="H7:I7"/>
    <mergeCell ref="B8:G8"/>
    <mergeCell ref="H8:I8"/>
    <mergeCell ref="A1:I1"/>
    <mergeCell ref="A2:I2"/>
    <mergeCell ref="A4:I4"/>
    <mergeCell ref="B5:G5"/>
    <mergeCell ref="H5:I5"/>
    <mergeCell ref="B6:G6"/>
    <mergeCell ref="H6:I6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44"/>
  <sheetViews>
    <sheetView tabSelected="1" topLeftCell="A19" zoomScale="150" zoomScaleNormal="150" workbookViewId="0">
      <selection activeCell="L73" sqref="L73"/>
    </sheetView>
  </sheetViews>
  <sheetFormatPr defaultColWidth="9.28515625" defaultRowHeight="12.75"/>
  <cols>
    <col min="1" max="1" width="10" customWidth="1"/>
    <col min="3" max="3" width="15" customWidth="1"/>
    <col min="5" max="5" width="10.7109375" customWidth="1"/>
    <col min="7" max="7" width="19.28515625" customWidth="1"/>
    <col min="8" max="8" width="11" bestFit="1" customWidth="1"/>
    <col min="9" max="9" width="12" customWidth="1"/>
    <col min="10" max="10" width="14.28515625" customWidth="1"/>
    <col min="11" max="11" width="9.28515625" customWidth="1"/>
    <col min="13" max="13" width="9.5703125" customWidth="1"/>
  </cols>
  <sheetData>
    <row r="1" spans="1:9">
      <c r="A1" s="152" t="s">
        <v>128</v>
      </c>
      <c r="B1" s="152"/>
      <c r="C1" s="152"/>
      <c r="D1" s="152"/>
      <c r="E1" s="152"/>
      <c r="F1" s="152"/>
      <c r="G1" s="152"/>
      <c r="H1" s="152"/>
      <c r="I1" s="152"/>
    </row>
    <row r="2" spans="1:9">
      <c r="A2" s="152" t="s">
        <v>137</v>
      </c>
      <c r="B2" s="152"/>
      <c r="C2" s="152"/>
      <c r="D2" s="152"/>
      <c r="E2" s="152"/>
      <c r="F2" s="152"/>
      <c r="G2" s="152"/>
      <c r="H2" s="152"/>
      <c r="I2" s="152"/>
    </row>
    <row r="3" spans="1:9">
      <c r="A3" s="55"/>
      <c r="B3" s="55"/>
      <c r="C3" s="55"/>
      <c r="D3" s="55"/>
      <c r="E3" s="55"/>
      <c r="F3" s="55"/>
      <c r="G3" s="55"/>
      <c r="H3" s="55"/>
      <c r="I3" s="55"/>
    </row>
    <row r="4" spans="1:9">
      <c r="A4" s="149" t="s">
        <v>0</v>
      </c>
      <c r="B4" s="149"/>
      <c r="C4" s="149"/>
      <c r="D4" s="149"/>
      <c r="E4" s="149"/>
      <c r="F4" s="149"/>
      <c r="G4" s="149"/>
      <c r="H4" s="149"/>
      <c r="I4" s="149"/>
    </row>
    <row r="5" spans="1:9">
      <c r="A5" s="56" t="s">
        <v>1</v>
      </c>
      <c r="B5" s="150" t="s">
        <v>2</v>
      </c>
      <c r="C5" s="150"/>
      <c r="D5" s="150"/>
      <c r="E5" s="150"/>
      <c r="F5" s="150"/>
      <c r="G5" s="150"/>
      <c r="H5" s="153"/>
      <c r="I5" s="151"/>
    </row>
    <row r="6" spans="1:9">
      <c r="A6" s="56" t="s">
        <v>3</v>
      </c>
      <c r="B6" s="150" t="s">
        <v>4</v>
      </c>
      <c r="C6" s="150"/>
      <c r="D6" s="150"/>
      <c r="E6" s="150"/>
      <c r="F6" s="150"/>
      <c r="G6" s="150"/>
      <c r="H6" s="151" t="s">
        <v>186</v>
      </c>
      <c r="I6" s="151"/>
    </row>
    <row r="7" spans="1:9">
      <c r="A7" s="56" t="s">
        <v>5</v>
      </c>
      <c r="B7" s="150" t="s">
        <v>6</v>
      </c>
      <c r="C7" s="150"/>
      <c r="D7" s="150"/>
      <c r="E7" s="150"/>
      <c r="F7" s="150"/>
      <c r="G7" s="150"/>
      <c r="H7" s="151">
        <v>2024</v>
      </c>
      <c r="I7" s="151"/>
    </row>
    <row r="8" spans="1:9">
      <c r="A8" s="56" t="s">
        <v>7</v>
      </c>
      <c r="B8" s="150" t="s">
        <v>8</v>
      </c>
      <c r="C8" s="150"/>
      <c r="D8" s="150"/>
      <c r="E8" s="150"/>
      <c r="F8" s="150"/>
      <c r="G8" s="150"/>
      <c r="H8" s="151"/>
      <c r="I8" s="151"/>
    </row>
    <row r="9" spans="1:9">
      <c r="A9" s="57"/>
      <c r="B9" s="55"/>
      <c r="C9" s="55"/>
      <c r="D9" s="55"/>
      <c r="E9" s="55"/>
      <c r="F9" s="55"/>
      <c r="G9" s="55"/>
      <c r="H9" s="57"/>
      <c r="I9" s="57"/>
    </row>
    <row r="10" spans="1:9">
      <c r="A10" s="149" t="s">
        <v>9</v>
      </c>
      <c r="B10" s="149"/>
      <c r="C10" s="149"/>
      <c r="D10" s="149"/>
      <c r="E10" s="149"/>
      <c r="F10" s="149"/>
      <c r="G10" s="149"/>
      <c r="H10" s="149"/>
      <c r="I10" s="149"/>
    </row>
    <row r="11" spans="1:9">
      <c r="A11" s="56">
        <v>1</v>
      </c>
      <c r="B11" s="150" t="s">
        <v>10</v>
      </c>
      <c r="C11" s="150"/>
      <c r="D11" s="150"/>
      <c r="E11" s="150"/>
      <c r="F11" s="150"/>
      <c r="G11" s="150"/>
      <c r="H11" s="151" t="s">
        <v>138</v>
      </c>
      <c r="I11" s="151"/>
    </row>
    <row r="12" spans="1:9">
      <c r="A12" s="56">
        <v>2</v>
      </c>
      <c r="B12" s="150" t="s">
        <v>11</v>
      </c>
      <c r="C12" s="150"/>
      <c r="D12" s="150"/>
      <c r="E12" s="150"/>
      <c r="F12" s="150"/>
      <c r="G12" s="150"/>
      <c r="H12" s="151" t="s">
        <v>139</v>
      </c>
      <c r="I12" s="151"/>
    </row>
    <row r="13" spans="1:9">
      <c r="A13" s="56">
        <v>3</v>
      </c>
      <c r="B13" s="150" t="s">
        <v>122</v>
      </c>
      <c r="C13" s="150"/>
      <c r="D13" s="150"/>
      <c r="E13" s="150"/>
      <c r="F13" s="150"/>
      <c r="G13" s="150"/>
      <c r="H13" s="158"/>
      <c r="I13" s="151"/>
    </row>
    <row r="14" spans="1:9">
      <c r="A14" s="56">
        <v>4</v>
      </c>
      <c r="B14" s="150" t="s">
        <v>12</v>
      </c>
      <c r="C14" s="150"/>
      <c r="D14" s="150"/>
      <c r="E14" s="150"/>
      <c r="F14" s="150"/>
      <c r="G14" s="150"/>
      <c r="H14" s="151" t="s">
        <v>127</v>
      </c>
      <c r="I14" s="151"/>
    </row>
    <row r="15" spans="1:9">
      <c r="A15" s="56">
        <v>5</v>
      </c>
      <c r="B15" s="150" t="s">
        <v>13</v>
      </c>
      <c r="C15" s="150"/>
      <c r="D15" s="150"/>
      <c r="E15" s="150"/>
      <c r="F15" s="150"/>
      <c r="G15" s="150"/>
      <c r="H15" s="155"/>
      <c r="I15" s="151"/>
    </row>
    <row r="16" spans="1:9">
      <c r="A16" s="156"/>
      <c r="B16" s="156"/>
      <c r="C16" s="156"/>
      <c r="D16" s="156"/>
      <c r="E16" s="156"/>
      <c r="F16" s="156"/>
      <c r="G16" s="156"/>
      <c r="H16" s="156"/>
      <c r="I16" s="156"/>
    </row>
    <row r="17" spans="1:11">
      <c r="A17" s="157" t="s">
        <v>14</v>
      </c>
      <c r="B17" s="157"/>
      <c r="C17" s="157"/>
      <c r="D17" s="157"/>
      <c r="E17" s="157"/>
      <c r="F17" s="157"/>
      <c r="G17" s="157"/>
      <c r="H17" s="157"/>
      <c r="I17" s="157"/>
    </row>
    <row r="18" spans="1:11">
      <c r="A18" s="58">
        <v>1</v>
      </c>
      <c r="B18" s="154" t="s">
        <v>15</v>
      </c>
      <c r="C18" s="154"/>
      <c r="D18" s="154"/>
      <c r="E18" s="154"/>
      <c r="F18" s="154"/>
      <c r="G18" s="154"/>
      <c r="H18" s="58" t="s">
        <v>16</v>
      </c>
      <c r="I18" s="58" t="s">
        <v>17</v>
      </c>
    </row>
    <row r="19" spans="1:11">
      <c r="A19" s="58" t="s">
        <v>1</v>
      </c>
      <c r="B19" s="150" t="s">
        <v>18</v>
      </c>
      <c r="C19" s="150"/>
      <c r="D19" s="150"/>
      <c r="E19" s="150"/>
      <c r="F19" s="150"/>
      <c r="G19" s="150"/>
      <c r="H19" s="59"/>
      <c r="I19" s="129">
        <v>2405.96</v>
      </c>
    </row>
    <row r="20" spans="1:11">
      <c r="A20" s="154" t="s">
        <v>21</v>
      </c>
      <c r="B20" s="154"/>
      <c r="C20" s="154"/>
      <c r="D20" s="154"/>
      <c r="E20" s="154"/>
      <c r="F20" s="154"/>
      <c r="G20" s="154"/>
      <c r="H20" s="154"/>
      <c r="I20" s="130">
        <f>TRUNC(SUM(I19:I19),2)</f>
        <v>2405.96</v>
      </c>
    </row>
    <row r="21" spans="1:11">
      <c r="A21" s="62"/>
      <c r="B21" s="62"/>
      <c r="C21" s="62"/>
      <c r="D21" s="62"/>
      <c r="E21" s="62"/>
      <c r="F21" s="62"/>
      <c r="G21" s="62"/>
      <c r="H21" s="62"/>
      <c r="I21" s="63"/>
    </row>
    <row r="22" spans="1:11">
      <c r="A22" s="157" t="s">
        <v>22</v>
      </c>
      <c r="B22" s="157"/>
      <c r="C22" s="157"/>
      <c r="D22" s="157"/>
      <c r="E22" s="157"/>
      <c r="F22" s="157"/>
      <c r="G22" s="157"/>
      <c r="H22" s="157"/>
      <c r="I22" s="157"/>
    </row>
    <row r="23" spans="1:11">
      <c r="A23" s="154" t="s">
        <v>23</v>
      </c>
      <c r="B23" s="154"/>
      <c r="C23" s="154"/>
      <c r="D23" s="154"/>
      <c r="E23" s="154"/>
      <c r="F23" s="154"/>
      <c r="G23" s="154"/>
      <c r="H23" s="58" t="s">
        <v>16</v>
      </c>
      <c r="I23" s="58" t="s">
        <v>17</v>
      </c>
    </row>
    <row r="24" spans="1:11">
      <c r="A24" s="58" t="s">
        <v>1</v>
      </c>
      <c r="B24" s="150" t="s">
        <v>179</v>
      </c>
      <c r="C24" s="150"/>
      <c r="D24" s="150"/>
      <c r="E24" s="150"/>
      <c r="F24" s="150"/>
      <c r="G24" s="150"/>
      <c r="H24" s="64"/>
      <c r="I24" s="60">
        <f>TRUNC($I$20*H24,2)</f>
        <v>0</v>
      </c>
    </row>
    <row r="25" spans="1:11">
      <c r="A25" s="58" t="s">
        <v>3</v>
      </c>
      <c r="B25" s="150" t="s">
        <v>130</v>
      </c>
      <c r="C25" s="150"/>
      <c r="D25" s="150"/>
      <c r="E25" s="150"/>
      <c r="F25" s="150"/>
      <c r="G25" s="150"/>
      <c r="H25" s="64"/>
      <c r="I25" s="60">
        <f>TRUNC(H25*I20,2)</f>
        <v>0</v>
      </c>
      <c r="J25" s="34"/>
    </row>
    <row r="26" spans="1:11">
      <c r="A26" s="154" t="s">
        <v>24</v>
      </c>
      <c r="B26" s="154"/>
      <c r="C26" s="154"/>
      <c r="D26" s="154"/>
      <c r="E26" s="154"/>
      <c r="F26" s="154"/>
      <c r="G26" s="154"/>
      <c r="H26" s="65"/>
      <c r="I26" s="61">
        <f>TRUNC(SUM(I24:I25),2)</f>
        <v>0</v>
      </c>
    </row>
    <row r="27" spans="1:11">
      <c r="A27" s="159"/>
      <c r="B27" s="160"/>
      <c r="C27" s="160"/>
      <c r="D27" s="160"/>
      <c r="E27" s="160"/>
      <c r="F27" s="160"/>
      <c r="G27" s="160"/>
      <c r="H27" s="160"/>
      <c r="I27" s="160"/>
      <c r="J27" s="7" t="s">
        <v>25</v>
      </c>
      <c r="K27" s="6"/>
    </row>
    <row r="28" spans="1:11">
      <c r="A28" s="154" t="s">
        <v>26</v>
      </c>
      <c r="B28" s="154"/>
      <c r="C28" s="154"/>
      <c r="D28" s="154"/>
      <c r="E28" s="154"/>
      <c r="F28" s="154"/>
      <c r="G28" s="154"/>
      <c r="H28" s="58" t="s">
        <v>16</v>
      </c>
      <c r="I28" s="58" t="s">
        <v>17</v>
      </c>
    </row>
    <row r="29" spans="1:11" ht="15.75">
      <c r="A29" s="58" t="s">
        <v>1</v>
      </c>
      <c r="B29" s="150" t="s">
        <v>27</v>
      </c>
      <c r="C29" s="150"/>
      <c r="D29" s="150"/>
      <c r="E29" s="150"/>
      <c r="F29" s="150"/>
      <c r="G29" s="150"/>
      <c r="H29" s="64">
        <v>0.2</v>
      </c>
      <c r="I29" s="60">
        <f>H29*$K$27</f>
        <v>0</v>
      </c>
      <c r="K29" s="40"/>
    </row>
    <row r="30" spans="1:11" ht="15.75">
      <c r="A30" s="58" t="s">
        <v>3</v>
      </c>
      <c r="B30" s="150" t="s">
        <v>28</v>
      </c>
      <c r="C30" s="150"/>
      <c r="D30" s="150"/>
      <c r="E30" s="150"/>
      <c r="F30" s="150"/>
      <c r="G30" s="150"/>
      <c r="H30" s="64">
        <v>2.5000000000000001E-2</v>
      </c>
      <c r="I30" s="60">
        <f t="shared" ref="I30:I36" si="0">H30*$K$27</f>
        <v>0</v>
      </c>
      <c r="K30" s="40"/>
    </row>
    <row r="31" spans="1:11" ht="15.75">
      <c r="A31" s="58" t="s">
        <v>5</v>
      </c>
      <c r="B31" s="150" t="s">
        <v>29</v>
      </c>
      <c r="C31" s="150"/>
      <c r="D31" s="150"/>
      <c r="E31" s="150"/>
      <c r="F31" s="150"/>
      <c r="G31" s="150"/>
      <c r="H31" s="64"/>
      <c r="I31" s="60">
        <f t="shared" si="0"/>
        <v>0</v>
      </c>
      <c r="K31" s="40"/>
    </row>
    <row r="32" spans="1:11" ht="15.75">
      <c r="A32" s="58" t="s">
        <v>7</v>
      </c>
      <c r="B32" s="150" t="s">
        <v>30</v>
      </c>
      <c r="C32" s="150"/>
      <c r="D32" s="150"/>
      <c r="E32" s="150"/>
      <c r="F32" s="150"/>
      <c r="G32" s="150"/>
      <c r="H32" s="64">
        <v>1.4999999999999999E-2</v>
      </c>
      <c r="I32" s="60">
        <f t="shared" si="0"/>
        <v>0</v>
      </c>
      <c r="K32" s="40"/>
    </row>
    <row r="33" spans="1:11" ht="15.75">
      <c r="A33" s="58" t="s">
        <v>19</v>
      </c>
      <c r="B33" s="150" t="s">
        <v>31</v>
      </c>
      <c r="C33" s="150"/>
      <c r="D33" s="150"/>
      <c r="E33" s="150"/>
      <c r="F33" s="150"/>
      <c r="G33" s="150"/>
      <c r="H33" s="64">
        <v>0.01</v>
      </c>
      <c r="I33" s="60">
        <f t="shared" si="0"/>
        <v>0</v>
      </c>
      <c r="K33" s="40"/>
    </row>
    <row r="34" spans="1:11" ht="15.75">
      <c r="A34" s="58" t="s">
        <v>20</v>
      </c>
      <c r="B34" s="150" t="s">
        <v>32</v>
      </c>
      <c r="C34" s="150"/>
      <c r="D34" s="150"/>
      <c r="E34" s="150"/>
      <c r="F34" s="150"/>
      <c r="G34" s="150"/>
      <c r="H34" s="64">
        <v>6.0000000000000001E-3</v>
      </c>
      <c r="I34" s="60">
        <f t="shared" si="0"/>
        <v>0</v>
      </c>
      <c r="K34" s="40"/>
    </row>
    <row r="35" spans="1:11" ht="15.75">
      <c r="A35" s="58" t="s">
        <v>33</v>
      </c>
      <c r="B35" s="150" t="s">
        <v>34</v>
      </c>
      <c r="C35" s="150"/>
      <c r="D35" s="150"/>
      <c r="E35" s="150"/>
      <c r="F35" s="150"/>
      <c r="G35" s="150"/>
      <c r="H35" s="64">
        <v>2E-3</v>
      </c>
      <c r="I35" s="60">
        <f t="shared" si="0"/>
        <v>0</v>
      </c>
      <c r="K35" s="40"/>
    </row>
    <row r="36" spans="1:11" ht="15.75">
      <c r="A36" s="58" t="s">
        <v>35</v>
      </c>
      <c r="B36" s="150" t="s">
        <v>36</v>
      </c>
      <c r="C36" s="150"/>
      <c r="D36" s="150"/>
      <c r="E36" s="150"/>
      <c r="F36" s="150"/>
      <c r="G36" s="150"/>
      <c r="H36" s="64">
        <v>0.08</v>
      </c>
      <c r="I36" s="60">
        <f t="shared" si="0"/>
        <v>0</v>
      </c>
      <c r="K36" s="40"/>
    </row>
    <row r="37" spans="1:11">
      <c r="A37" s="154" t="s">
        <v>37</v>
      </c>
      <c r="B37" s="154"/>
      <c r="C37" s="154"/>
      <c r="D37" s="154"/>
      <c r="E37" s="154"/>
      <c r="F37" s="154"/>
      <c r="G37" s="154"/>
      <c r="H37" s="65">
        <f>SUM(H29:H36)</f>
        <v>0.33800000000000002</v>
      </c>
      <c r="I37" s="61">
        <f>TRUNC(SUM(I29:I36),2)</f>
        <v>0</v>
      </c>
    </row>
    <row r="38" spans="1:11">
      <c r="A38" s="167"/>
      <c r="B38" s="167"/>
      <c r="C38" s="167"/>
      <c r="D38" s="167"/>
      <c r="E38" s="167"/>
      <c r="F38" s="167"/>
      <c r="G38" s="167"/>
      <c r="H38" s="167"/>
      <c r="I38" s="168"/>
    </row>
    <row r="39" spans="1:11">
      <c r="A39" s="154" t="s">
        <v>38</v>
      </c>
      <c r="B39" s="154"/>
      <c r="C39" s="154"/>
      <c r="D39" s="154"/>
      <c r="E39" s="154"/>
      <c r="F39" s="154"/>
      <c r="G39" s="154"/>
      <c r="H39" s="65"/>
      <c r="I39" s="58" t="s">
        <v>17</v>
      </c>
    </row>
    <row r="40" spans="1:11">
      <c r="A40" s="58" t="s">
        <v>1</v>
      </c>
      <c r="B40" s="161" t="s">
        <v>155</v>
      </c>
      <c r="C40" s="162"/>
      <c r="D40" s="162"/>
      <c r="E40" s="162"/>
      <c r="F40" s="162"/>
      <c r="G40" s="163"/>
      <c r="H40" s="56" t="s">
        <v>39</v>
      </c>
      <c r="I40" s="67"/>
    </row>
    <row r="41" spans="1:11">
      <c r="A41" s="58" t="s">
        <v>3</v>
      </c>
      <c r="B41" s="161" t="s">
        <v>151</v>
      </c>
      <c r="C41" s="162"/>
      <c r="D41" s="162"/>
      <c r="E41" s="162"/>
      <c r="F41" s="162"/>
      <c r="G41" s="163"/>
      <c r="H41" s="56" t="s">
        <v>39</v>
      </c>
      <c r="I41" s="67"/>
    </row>
    <row r="42" spans="1:11">
      <c r="A42" s="58" t="s">
        <v>5</v>
      </c>
      <c r="B42" s="161" t="s">
        <v>152</v>
      </c>
      <c r="C42" s="162"/>
      <c r="D42" s="162"/>
      <c r="E42" s="162"/>
      <c r="F42" s="162"/>
      <c r="G42" s="163"/>
      <c r="H42" s="56" t="s">
        <v>39</v>
      </c>
      <c r="I42" s="67"/>
    </row>
    <row r="43" spans="1:11">
      <c r="A43" s="58" t="s">
        <v>7</v>
      </c>
      <c r="B43" s="164" t="s">
        <v>153</v>
      </c>
      <c r="C43" s="165"/>
      <c r="D43" s="165"/>
      <c r="E43" s="165"/>
      <c r="F43" s="165"/>
      <c r="G43" s="166"/>
      <c r="H43" s="56" t="s">
        <v>39</v>
      </c>
      <c r="I43" s="67"/>
    </row>
    <row r="44" spans="1:11">
      <c r="A44" s="58" t="s">
        <v>19</v>
      </c>
      <c r="B44" s="164" t="s">
        <v>157</v>
      </c>
      <c r="C44" s="165"/>
      <c r="D44" s="165"/>
      <c r="E44" s="165"/>
      <c r="F44" s="165"/>
      <c r="G44" s="166"/>
      <c r="H44" s="56" t="s">
        <v>39</v>
      </c>
      <c r="I44" s="67"/>
    </row>
    <row r="45" spans="1:11">
      <c r="A45" s="154" t="s">
        <v>40</v>
      </c>
      <c r="B45" s="154"/>
      <c r="C45" s="154"/>
      <c r="D45" s="154"/>
      <c r="E45" s="154"/>
      <c r="F45" s="154"/>
      <c r="G45" s="154"/>
      <c r="H45" s="154"/>
      <c r="I45" s="61">
        <f>SUM(I40:I44)</f>
        <v>0</v>
      </c>
    </row>
    <row r="46" spans="1:11">
      <c r="A46" s="167"/>
      <c r="B46" s="167"/>
      <c r="C46" s="167"/>
      <c r="D46" s="167"/>
      <c r="E46" s="167"/>
      <c r="F46" s="167"/>
      <c r="G46" s="167"/>
      <c r="H46" s="167"/>
      <c r="I46" s="168"/>
    </row>
    <row r="47" spans="1:11">
      <c r="A47" s="171" t="s">
        <v>41</v>
      </c>
      <c r="B47" s="171"/>
      <c r="C47" s="171"/>
      <c r="D47" s="171"/>
      <c r="E47" s="171"/>
      <c r="F47" s="171"/>
      <c r="G47" s="171"/>
      <c r="H47" s="171"/>
      <c r="I47" s="171"/>
    </row>
    <row r="48" spans="1:11">
      <c r="A48" s="154" t="s">
        <v>42</v>
      </c>
      <c r="B48" s="154"/>
      <c r="C48" s="154"/>
      <c r="D48" s="154"/>
      <c r="E48" s="154"/>
      <c r="F48" s="154"/>
      <c r="G48" s="154"/>
      <c r="H48" s="154"/>
      <c r="I48" s="58" t="s">
        <v>17</v>
      </c>
    </row>
    <row r="49" spans="1:13">
      <c r="A49" s="58" t="s">
        <v>43</v>
      </c>
      <c r="B49" s="151" t="s">
        <v>44</v>
      </c>
      <c r="C49" s="151"/>
      <c r="D49" s="151"/>
      <c r="E49" s="151"/>
      <c r="F49" s="151"/>
      <c r="G49" s="151"/>
      <c r="H49" s="151"/>
      <c r="I49" s="60"/>
    </row>
    <row r="50" spans="1:13">
      <c r="A50" s="58" t="s">
        <v>45</v>
      </c>
      <c r="B50" s="151" t="s">
        <v>46</v>
      </c>
      <c r="C50" s="151"/>
      <c r="D50" s="151"/>
      <c r="E50" s="151"/>
      <c r="F50" s="151"/>
      <c r="G50" s="151"/>
      <c r="H50" s="151"/>
      <c r="I50" s="60"/>
    </row>
    <row r="51" spans="1:13">
      <c r="A51" s="58" t="s">
        <v>47</v>
      </c>
      <c r="B51" s="151" t="s">
        <v>48</v>
      </c>
      <c r="C51" s="151"/>
      <c r="D51" s="151"/>
      <c r="E51" s="151"/>
      <c r="F51" s="151"/>
      <c r="G51" s="151"/>
      <c r="H51" s="151"/>
      <c r="I51" s="60"/>
    </row>
    <row r="52" spans="1:13">
      <c r="A52" s="154" t="s">
        <v>49</v>
      </c>
      <c r="B52" s="154"/>
      <c r="C52" s="154"/>
      <c r="D52" s="154"/>
      <c r="E52" s="154"/>
      <c r="F52" s="154"/>
      <c r="G52" s="154"/>
      <c r="H52" s="154"/>
      <c r="I52" s="61"/>
    </row>
    <row r="53" spans="1:13">
      <c r="A53" s="169"/>
      <c r="B53" s="170"/>
      <c r="C53" s="170"/>
      <c r="D53" s="170"/>
      <c r="E53" s="170"/>
      <c r="F53" s="170"/>
      <c r="G53" s="170"/>
      <c r="H53" s="170"/>
      <c r="I53" s="170"/>
    </row>
    <row r="54" spans="1:13">
      <c r="A54" s="157" t="s">
        <v>50</v>
      </c>
      <c r="B54" s="157"/>
      <c r="C54" s="157"/>
      <c r="D54" s="157"/>
      <c r="E54" s="157"/>
      <c r="F54" s="157"/>
      <c r="G54" s="157"/>
      <c r="H54" s="157"/>
      <c r="I54" s="157"/>
    </row>
    <row r="55" spans="1:13">
      <c r="A55" s="58">
        <v>3</v>
      </c>
      <c r="B55" s="154" t="s">
        <v>51</v>
      </c>
      <c r="C55" s="154"/>
      <c r="D55" s="154"/>
      <c r="E55" s="154"/>
      <c r="F55" s="154"/>
      <c r="G55" s="154"/>
      <c r="H55" s="58" t="s">
        <v>16</v>
      </c>
      <c r="I55" s="58" t="s">
        <v>17</v>
      </c>
    </row>
    <row r="56" spans="1:13" ht="15.75">
      <c r="A56" s="58" t="s">
        <v>1</v>
      </c>
      <c r="B56" s="150" t="s">
        <v>52</v>
      </c>
      <c r="C56" s="150"/>
      <c r="D56" s="150"/>
      <c r="E56" s="150"/>
      <c r="F56" s="150"/>
      <c r="G56" s="150"/>
      <c r="H56" s="64"/>
      <c r="I56" s="60"/>
      <c r="L56" s="35"/>
      <c r="M56" s="36"/>
    </row>
    <row r="57" spans="1:13" ht="15.75">
      <c r="A57" s="58" t="s">
        <v>3</v>
      </c>
      <c r="B57" s="150" t="s">
        <v>53</v>
      </c>
      <c r="C57" s="150"/>
      <c r="D57" s="150"/>
      <c r="E57" s="150"/>
      <c r="F57" s="150"/>
      <c r="G57" s="150"/>
      <c r="H57" s="64"/>
      <c r="I57" s="60"/>
      <c r="L57" s="35"/>
      <c r="M57" s="36"/>
    </row>
    <row r="58" spans="1:13" ht="15.75">
      <c r="A58" s="58" t="s">
        <v>5</v>
      </c>
      <c r="B58" s="150" t="s">
        <v>54</v>
      </c>
      <c r="C58" s="150"/>
      <c r="D58" s="150"/>
      <c r="E58" s="150"/>
      <c r="F58" s="150"/>
      <c r="G58" s="150"/>
      <c r="H58" s="64"/>
      <c r="I58" s="60"/>
      <c r="J58" s="34"/>
      <c r="L58" s="37"/>
      <c r="M58" s="36"/>
    </row>
    <row r="59" spans="1:13" ht="15.75">
      <c r="A59" s="58" t="s">
        <v>7</v>
      </c>
      <c r="B59" s="150" t="s">
        <v>55</v>
      </c>
      <c r="C59" s="150"/>
      <c r="D59" s="150"/>
      <c r="E59" s="150"/>
      <c r="F59" s="150"/>
      <c r="G59" s="150"/>
      <c r="H59" s="64"/>
      <c r="I59" s="60"/>
      <c r="L59" s="35"/>
      <c r="M59" s="38"/>
    </row>
    <row r="60" spans="1:13" ht="15.75">
      <c r="A60" s="58" t="s">
        <v>19</v>
      </c>
      <c r="B60" s="150" t="s">
        <v>56</v>
      </c>
      <c r="C60" s="150"/>
      <c r="D60" s="150"/>
      <c r="E60" s="150"/>
      <c r="F60" s="150"/>
      <c r="G60" s="150"/>
      <c r="H60" s="64"/>
      <c r="I60" s="60"/>
      <c r="L60" s="39"/>
      <c r="M60" s="36"/>
    </row>
    <row r="61" spans="1:13" ht="15.75">
      <c r="A61" s="58" t="s">
        <v>20</v>
      </c>
      <c r="B61" s="150" t="s">
        <v>57</v>
      </c>
      <c r="C61" s="150"/>
      <c r="D61" s="150"/>
      <c r="E61" s="150"/>
      <c r="F61" s="150"/>
      <c r="G61" s="150"/>
      <c r="H61" s="64"/>
      <c r="I61" s="60"/>
      <c r="J61" s="34"/>
      <c r="L61" s="35"/>
      <c r="M61" s="36"/>
    </row>
    <row r="62" spans="1:13">
      <c r="A62" s="154" t="s">
        <v>58</v>
      </c>
      <c r="B62" s="154"/>
      <c r="C62" s="154"/>
      <c r="D62" s="154"/>
      <c r="E62" s="154"/>
      <c r="F62" s="154"/>
      <c r="G62" s="154"/>
      <c r="H62" s="65"/>
      <c r="I62" s="61"/>
    </row>
    <row r="63" spans="1:13">
      <c r="A63" s="172"/>
      <c r="B63" s="173"/>
      <c r="C63" s="173"/>
      <c r="D63" s="173"/>
      <c r="E63" s="173"/>
      <c r="F63" s="173"/>
      <c r="G63" s="173"/>
      <c r="H63" s="173"/>
      <c r="I63" s="173"/>
    </row>
    <row r="64" spans="1:13">
      <c r="A64" s="157" t="s">
        <v>59</v>
      </c>
      <c r="B64" s="157"/>
      <c r="C64" s="157"/>
      <c r="D64" s="157"/>
      <c r="E64" s="157"/>
      <c r="F64" s="157"/>
      <c r="G64" s="157"/>
      <c r="H64" s="157"/>
      <c r="I64" s="157"/>
      <c r="J64" s="31" t="s">
        <v>123</v>
      </c>
      <c r="K64" s="32"/>
    </row>
    <row r="65" spans="1:11">
      <c r="A65" s="154" t="s">
        <v>60</v>
      </c>
      <c r="B65" s="154"/>
      <c r="C65" s="154"/>
      <c r="D65" s="154"/>
      <c r="E65" s="154"/>
      <c r="F65" s="154"/>
      <c r="G65" s="154"/>
      <c r="H65" s="58" t="s">
        <v>16</v>
      </c>
      <c r="I65" s="58" t="s">
        <v>17</v>
      </c>
    </row>
    <row r="66" spans="1:11">
      <c r="A66" s="58" t="s">
        <v>1</v>
      </c>
      <c r="B66" s="150" t="s">
        <v>61</v>
      </c>
      <c r="C66" s="150"/>
      <c r="D66" s="150"/>
      <c r="E66" s="150"/>
      <c r="F66" s="150"/>
      <c r="G66" s="150"/>
      <c r="H66" s="64"/>
      <c r="I66" s="60"/>
    </row>
    <row r="67" spans="1:11">
      <c r="A67" s="58" t="s">
        <v>3</v>
      </c>
      <c r="B67" s="150" t="s">
        <v>62</v>
      </c>
      <c r="C67" s="150"/>
      <c r="D67" s="150"/>
      <c r="E67" s="150"/>
      <c r="F67" s="150"/>
      <c r="G67" s="150"/>
      <c r="H67" s="64"/>
      <c r="I67" s="60"/>
    </row>
    <row r="68" spans="1:11">
      <c r="A68" s="58" t="s">
        <v>5</v>
      </c>
      <c r="B68" s="150" t="s">
        <v>63</v>
      </c>
      <c r="C68" s="150"/>
      <c r="D68" s="150"/>
      <c r="E68" s="150"/>
      <c r="F68" s="150"/>
      <c r="G68" s="150"/>
      <c r="H68" s="64"/>
      <c r="I68" s="60"/>
    </row>
    <row r="69" spans="1:11">
      <c r="A69" s="58" t="s">
        <v>7</v>
      </c>
      <c r="B69" s="150" t="s">
        <v>180</v>
      </c>
      <c r="C69" s="150"/>
      <c r="D69" s="150"/>
      <c r="E69" s="150"/>
      <c r="F69" s="150"/>
      <c r="G69" s="150"/>
      <c r="H69" s="64"/>
      <c r="I69" s="60"/>
    </row>
    <row r="70" spans="1:11" ht="15.75">
      <c r="A70" s="58" t="s">
        <v>19</v>
      </c>
      <c r="B70" s="150" t="s">
        <v>64</v>
      </c>
      <c r="C70" s="150"/>
      <c r="D70" s="150"/>
      <c r="E70" s="150"/>
      <c r="F70" s="150"/>
      <c r="G70" s="150"/>
      <c r="H70" s="64"/>
      <c r="I70" s="60"/>
      <c r="J70" s="35"/>
      <c r="K70" s="36"/>
    </row>
    <row r="71" spans="1:11">
      <c r="A71" s="154" t="s">
        <v>65</v>
      </c>
      <c r="B71" s="154"/>
      <c r="C71" s="154"/>
      <c r="D71" s="154"/>
      <c r="E71" s="154"/>
      <c r="F71" s="154"/>
      <c r="G71" s="154"/>
      <c r="H71" s="65"/>
      <c r="I71" s="61"/>
    </row>
    <row r="72" spans="1:11">
      <c r="A72" s="177"/>
      <c r="B72" s="178"/>
      <c r="C72" s="178"/>
      <c r="D72" s="178"/>
      <c r="E72" s="178"/>
      <c r="F72" s="178"/>
      <c r="G72" s="178"/>
      <c r="H72" s="178"/>
      <c r="I72" s="178"/>
    </row>
    <row r="73" spans="1:11">
      <c r="A73" s="179" t="s">
        <v>184</v>
      </c>
      <c r="B73" s="179"/>
      <c r="C73" s="179"/>
      <c r="D73" s="179"/>
      <c r="E73" s="179"/>
      <c r="F73" s="179"/>
      <c r="G73" s="179"/>
      <c r="H73" s="68" t="s">
        <v>16</v>
      </c>
      <c r="I73" s="68" t="s">
        <v>17</v>
      </c>
    </row>
    <row r="74" spans="1:11">
      <c r="A74" s="68" t="s">
        <v>1</v>
      </c>
      <c r="B74" s="180" t="s">
        <v>66</v>
      </c>
      <c r="C74" s="180"/>
      <c r="D74" s="180"/>
      <c r="E74" s="180"/>
      <c r="F74" s="180"/>
      <c r="G74" s="180"/>
      <c r="H74" s="69">
        <v>0</v>
      </c>
      <c r="I74" s="70">
        <f t="shared" ref="I74" si="1">$I$20*H74</f>
        <v>0</v>
      </c>
    </row>
    <row r="75" spans="1:11">
      <c r="A75" s="179" t="s">
        <v>67</v>
      </c>
      <c r="B75" s="179"/>
      <c r="C75" s="179"/>
      <c r="D75" s="179"/>
      <c r="E75" s="179"/>
      <c r="F75" s="179"/>
      <c r="G75" s="179"/>
      <c r="H75" s="71">
        <f>TRUNC(SUM(H74),4)</f>
        <v>0</v>
      </c>
      <c r="I75" s="72">
        <f>TRUNC(SUM(I74),2)</f>
        <v>0</v>
      </c>
    </row>
    <row r="76" spans="1:11">
      <c r="A76" s="174"/>
      <c r="B76" s="175"/>
      <c r="C76" s="175"/>
      <c r="D76" s="175"/>
      <c r="E76" s="175"/>
      <c r="F76" s="175"/>
      <c r="G76" s="175"/>
      <c r="H76" s="175"/>
      <c r="I76" s="175"/>
    </row>
    <row r="77" spans="1:11">
      <c r="A77" s="171" t="s">
        <v>68</v>
      </c>
      <c r="B77" s="171"/>
      <c r="C77" s="171"/>
      <c r="D77" s="171"/>
      <c r="E77" s="171"/>
      <c r="F77" s="171"/>
      <c r="G77" s="171"/>
      <c r="H77" s="171"/>
      <c r="I77" s="171"/>
    </row>
    <row r="78" spans="1:11">
      <c r="A78" s="154" t="s">
        <v>69</v>
      </c>
      <c r="B78" s="154"/>
      <c r="C78" s="154"/>
      <c r="D78" s="154"/>
      <c r="E78" s="154"/>
      <c r="F78" s="154"/>
      <c r="G78" s="154"/>
      <c r="H78" s="154"/>
      <c r="I78" s="58" t="s">
        <v>17</v>
      </c>
    </row>
    <row r="79" spans="1:11">
      <c r="A79" s="58" t="s">
        <v>70</v>
      </c>
      <c r="B79" s="151" t="s">
        <v>71</v>
      </c>
      <c r="C79" s="151"/>
      <c r="D79" s="151"/>
      <c r="E79" s="151"/>
      <c r="F79" s="151"/>
      <c r="G79" s="151"/>
      <c r="H79" s="151"/>
      <c r="I79" s="60"/>
    </row>
    <row r="80" spans="1:11">
      <c r="A80" s="68" t="s">
        <v>72</v>
      </c>
      <c r="B80" s="176" t="s">
        <v>73</v>
      </c>
      <c r="C80" s="176"/>
      <c r="D80" s="176"/>
      <c r="E80" s="176"/>
      <c r="F80" s="176"/>
      <c r="G80" s="176"/>
      <c r="H80" s="176"/>
      <c r="I80" s="70">
        <f>I75</f>
        <v>0</v>
      </c>
    </row>
    <row r="81" spans="1:9">
      <c r="A81" s="154" t="s">
        <v>74</v>
      </c>
      <c r="B81" s="154"/>
      <c r="C81" s="154"/>
      <c r="D81" s="154"/>
      <c r="E81" s="154"/>
      <c r="F81" s="154"/>
      <c r="G81" s="154"/>
      <c r="H81" s="154"/>
      <c r="I81" s="61">
        <f>TRUNC(SUM(I79:I80),2)</f>
        <v>0</v>
      </c>
    </row>
    <row r="82" spans="1:9">
      <c r="A82" s="169"/>
      <c r="B82" s="170"/>
      <c r="C82" s="170"/>
      <c r="D82" s="170"/>
      <c r="E82" s="170"/>
      <c r="F82" s="170"/>
      <c r="G82" s="170"/>
      <c r="H82" s="170"/>
      <c r="I82" s="170"/>
    </row>
    <row r="83" spans="1:9">
      <c r="A83" s="157" t="s">
        <v>75</v>
      </c>
      <c r="B83" s="157"/>
      <c r="C83" s="157"/>
      <c r="D83" s="157"/>
      <c r="E83" s="157"/>
      <c r="F83" s="157"/>
      <c r="G83" s="157"/>
      <c r="H83" s="157"/>
      <c r="I83" s="157"/>
    </row>
    <row r="84" spans="1:9">
      <c r="A84" s="58">
        <v>5</v>
      </c>
      <c r="B84" s="154" t="s">
        <v>76</v>
      </c>
      <c r="C84" s="154"/>
      <c r="D84" s="154"/>
      <c r="E84" s="154"/>
      <c r="F84" s="154"/>
      <c r="G84" s="154"/>
      <c r="H84" s="58"/>
      <c r="I84" s="58" t="s">
        <v>17</v>
      </c>
    </row>
    <row r="85" spans="1:9">
      <c r="A85" s="58" t="s">
        <v>1</v>
      </c>
      <c r="B85" s="181" t="s">
        <v>124</v>
      </c>
      <c r="C85" s="181"/>
      <c r="D85" s="181"/>
      <c r="E85" s="181"/>
      <c r="F85" s="181"/>
      <c r="G85" s="181"/>
      <c r="H85" s="56" t="s">
        <v>39</v>
      </c>
      <c r="I85" s="60"/>
    </row>
    <row r="86" spans="1:9">
      <c r="A86" s="154" t="s">
        <v>77</v>
      </c>
      <c r="B86" s="154"/>
      <c r="C86" s="154"/>
      <c r="D86" s="154"/>
      <c r="E86" s="154"/>
      <c r="F86" s="154"/>
      <c r="G86" s="154"/>
      <c r="H86" s="65" t="s">
        <v>39</v>
      </c>
      <c r="I86" s="61"/>
    </row>
    <row r="87" spans="1:9">
      <c r="A87" s="169"/>
      <c r="B87" s="170"/>
      <c r="C87" s="170"/>
      <c r="D87" s="170"/>
      <c r="E87" s="170"/>
      <c r="F87" s="170"/>
      <c r="G87" s="170"/>
      <c r="H87" s="170"/>
      <c r="I87" s="170"/>
    </row>
    <row r="88" spans="1:9">
      <c r="A88" s="157" t="s">
        <v>78</v>
      </c>
      <c r="B88" s="157"/>
      <c r="C88" s="157"/>
      <c r="D88" s="157"/>
      <c r="E88" s="157"/>
      <c r="F88" s="157"/>
      <c r="G88" s="157"/>
      <c r="H88" s="157"/>
      <c r="I88" s="157"/>
    </row>
    <row r="89" spans="1:9">
      <c r="A89" s="58">
        <v>6</v>
      </c>
      <c r="B89" s="154" t="s">
        <v>79</v>
      </c>
      <c r="C89" s="154"/>
      <c r="D89" s="154"/>
      <c r="E89" s="154"/>
      <c r="F89" s="154"/>
      <c r="G89" s="154"/>
      <c r="H89" s="58" t="s">
        <v>16</v>
      </c>
      <c r="I89" s="58" t="s">
        <v>17</v>
      </c>
    </row>
    <row r="90" spans="1:9">
      <c r="A90" s="58" t="s">
        <v>1</v>
      </c>
      <c r="B90" s="150" t="s">
        <v>80</v>
      </c>
      <c r="C90" s="150"/>
      <c r="D90" s="150"/>
      <c r="E90" s="150"/>
      <c r="F90" s="150"/>
      <c r="G90" s="150"/>
      <c r="H90" s="73"/>
      <c r="I90" s="60"/>
    </row>
    <row r="91" spans="1:9">
      <c r="A91" s="58" t="s">
        <v>3</v>
      </c>
      <c r="B91" s="150" t="s">
        <v>81</v>
      </c>
      <c r="C91" s="150"/>
      <c r="D91" s="150"/>
      <c r="E91" s="150"/>
      <c r="F91" s="150"/>
      <c r="G91" s="150"/>
      <c r="H91" s="74"/>
      <c r="I91" s="60"/>
    </row>
    <row r="92" spans="1:9">
      <c r="A92" s="58" t="s">
        <v>5</v>
      </c>
      <c r="B92" s="186" t="s">
        <v>82</v>
      </c>
      <c r="C92" s="186"/>
      <c r="D92" s="186"/>
      <c r="E92" s="186"/>
      <c r="F92" s="186"/>
      <c r="G92" s="186"/>
      <c r="H92" s="75"/>
      <c r="I92" s="76"/>
    </row>
    <row r="93" spans="1:9">
      <c r="A93" s="58" t="s">
        <v>83</v>
      </c>
      <c r="B93" s="150" t="s">
        <v>84</v>
      </c>
      <c r="C93" s="150"/>
      <c r="D93" s="150"/>
      <c r="E93" s="150"/>
      <c r="F93" s="150"/>
      <c r="G93" s="150"/>
      <c r="H93" s="77"/>
      <c r="I93" s="60"/>
    </row>
    <row r="94" spans="1:9">
      <c r="A94" s="58" t="s">
        <v>85</v>
      </c>
      <c r="B94" s="150" t="s">
        <v>86</v>
      </c>
      <c r="C94" s="150"/>
      <c r="D94" s="150"/>
      <c r="E94" s="150"/>
      <c r="F94" s="150"/>
      <c r="G94" s="150"/>
      <c r="H94" s="78"/>
      <c r="I94" s="60"/>
    </row>
    <row r="95" spans="1:9">
      <c r="A95" s="58" t="s">
        <v>87</v>
      </c>
      <c r="B95" s="150" t="s">
        <v>88</v>
      </c>
      <c r="C95" s="150"/>
      <c r="D95" s="150"/>
      <c r="E95" s="150"/>
      <c r="F95" s="150"/>
      <c r="G95" s="150"/>
      <c r="H95" s="79"/>
      <c r="I95" s="60"/>
    </row>
    <row r="96" spans="1:9">
      <c r="A96" s="58" t="s">
        <v>145</v>
      </c>
      <c r="B96" s="165" t="s">
        <v>146</v>
      </c>
      <c r="C96" s="165"/>
      <c r="D96" s="165"/>
      <c r="E96" s="165"/>
      <c r="F96" s="165"/>
      <c r="G96" s="165"/>
      <c r="H96" s="79"/>
      <c r="I96" s="60"/>
    </row>
    <row r="97" spans="1:11">
      <c r="A97" s="172" t="s">
        <v>89</v>
      </c>
      <c r="B97" s="173"/>
      <c r="C97" s="173"/>
      <c r="D97" s="173"/>
      <c r="E97" s="173"/>
      <c r="F97" s="173"/>
      <c r="G97" s="173"/>
      <c r="H97" s="187"/>
      <c r="I97" s="61"/>
    </row>
    <row r="98" spans="1:11">
      <c r="A98" s="57"/>
      <c r="B98" s="182"/>
      <c r="C98" s="182"/>
      <c r="D98" s="182"/>
      <c r="E98" s="182"/>
      <c r="F98" s="182"/>
      <c r="G98" s="182"/>
      <c r="H98" s="182"/>
      <c r="I98" s="182"/>
    </row>
    <row r="99" spans="1:11" hidden="1">
      <c r="A99" s="80" t="s">
        <v>90</v>
      </c>
      <c r="B99" s="183" t="s">
        <v>91</v>
      </c>
      <c r="C99" s="183"/>
      <c r="D99" s="183"/>
      <c r="E99" s="183"/>
      <c r="F99" s="183"/>
      <c r="G99" s="183"/>
      <c r="H99" s="81">
        <f>TRUNC(H93+H94+H95,4)</f>
        <v>0</v>
      </c>
      <c r="I99" s="82"/>
    </row>
    <row r="100" spans="1:11" hidden="1">
      <c r="A100" s="83"/>
      <c r="B100" s="184">
        <v>100</v>
      </c>
      <c r="C100" s="184"/>
      <c r="D100" s="184"/>
      <c r="E100" s="184"/>
      <c r="F100" s="184"/>
      <c r="G100" s="184"/>
      <c r="H100" s="85"/>
      <c r="I100" s="86"/>
    </row>
    <row r="101" spans="1:11" hidden="1">
      <c r="A101" s="87"/>
      <c r="B101" s="84"/>
      <c r="C101" s="84"/>
      <c r="D101" s="84"/>
      <c r="E101" s="84"/>
      <c r="F101" s="84"/>
      <c r="G101" s="84"/>
      <c r="H101" s="85"/>
      <c r="I101" s="86"/>
    </row>
    <row r="102" spans="1:11" hidden="1">
      <c r="A102" s="83" t="s">
        <v>92</v>
      </c>
      <c r="B102" s="184" t="s">
        <v>93</v>
      </c>
      <c r="C102" s="184"/>
      <c r="D102" s="184"/>
      <c r="E102" s="184"/>
      <c r="F102" s="184"/>
      <c r="G102" s="184"/>
      <c r="H102" s="85"/>
      <c r="I102" s="86">
        <f>TRUNC(I115+I90+I91,2)</f>
        <v>0</v>
      </c>
    </row>
    <row r="103" spans="1:11" hidden="1">
      <c r="A103" s="83"/>
      <c r="B103" s="84"/>
      <c r="C103" s="84"/>
      <c r="D103" s="84"/>
      <c r="E103" s="84"/>
      <c r="F103" s="84"/>
      <c r="G103" s="84"/>
      <c r="H103" s="85"/>
      <c r="I103" s="86"/>
    </row>
    <row r="104" spans="1:11" hidden="1">
      <c r="A104" s="83" t="s">
        <v>94</v>
      </c>
      <c r="B104" s="184" t="s">
        <v>95</v>
      </c>
      <c r="C104" s="184"/>
      <c r="D104" s="184"/>
      <c r="E104" s="184"/>
      <c r="F104" s="184"/>
      <c r="G104" s="184"/>
      <c r="H104" s="85"/>
      <c r="I104" s="86">
        <f>TRUNC(I102/(1-H99),2)</f>
        <v>0</v>
      </c>
    </row>
    <row r="105" spans="1:11" hidden="1">
      <c r="A105" s="83"/>
      <c r="B105" s="84"/>
      <c r="C105" s="84"/>
      <c r="D105" s="84"/>
      <c r="E105" s="84"/>
      <c r="F105" s="84"/>
      <c r="G105" s="84"/>
      <c r="H105" s="85"/>
      <c r="I105" s="86"/>
      <c r="K105" s="29"/>
    </row>
    <row r="106" spans="1:11" hidden="1">
      <c r="A106" s="88"/>
      <c r="B106" s="185" t="s">
        <v>96</v>
      </c>
      <c r="C106" s="185"/>
      <c r="D106" s="185"/>
      <c r="E106" s="185"/>
      <c r="F106" s="185"/>
      <c r="G106" s="185"/>
      <c r="H106" s="89"/>
      <c r="I106" s="90">
        <f>TRUNC(I104-I102,2)</f>
        <v>0</v>
      </c>
    </row>
    <row r="107" spans="1:11" hidden="1">
      <c r="A107" s="57"/>
      <c r="B107" s="57"/>
      <c r="C107" s="57"/>
      <c r="D107" s="57"/>
      <c r="E107" s="57"/>
      <c r="F107" s="57"/>
      <c r="G107" s="57"/>
      <c r="H107" s="57"/>
      <c r="I107" s="63"/>
      <c r="K107" s="8"/>
    </row>
    <row r="108" spans="1:11">
      <c r="A108" s="171" t="s">
        <v>97</v>
      </c>
      <c r="B108" s="171"/>
      <c r="C108" s="171"/>
      <c r="D108" s="171"/>
      <c r="E108" s="171"/>
      <c r="F108" s="171"/>
      <c r="G108" s="171"/>
      <c r="H108" s="171"/>
      <c r="I108" s="171"/>
    </row>
    <row r="109" spans="1:11">
      <c r="A109" s="154" t="s">
        <v>98</v>
      </c>
      <c r="B109" s="154"/>
      <c r="C109" s="154"/>
      <c r="D109" s="154"/>
      <c r="E109" s="154"/>
      <c r="F109" s="154"/>
      <c r="G109" s="154"/>
      <c r="H109" s="154"/>
      <c r="I109" s="58" t="s">
        <v>17</v>
      </c>
    </row>
    <row r="110" spans="1:11">
      <c r="A110" s="56" t="s">
        <v>1</v>
      </c>
      <c r="B110" s="150" t="str">
        <f>A17</f>
        <v>MÓDULO 1 - COMPOSIÇÃO DA REMUNERAÇÃO</v>
      </c>
      <c r="C110" s="150"/>
      <c r="D110" s="150"/>
      <c r="E110" s="150"/>
      <c r="F110" s="150"/>
      <c r="G110" s="150"/>
      <c r="H110" s="150"/>
      <c r="I110" s="60"/>
    </row>
    <row r="111" spans="1:11">
      <c r="A111" s="56" t="s">
        <v>3</v>
      </c>
      <c r="B111" s="150" t="str">
        <f>A22</f>
        <v>MÓDULO 2 – ENCARGOS E BENEFÍCIOS ANUAIS, MENSAIS E DIÁRIOS</v>
      </c>
      <c r="C111" s="150"/>
      <c r="D111" s="150"/>
      <c r="E111" s="150"/>
      <c r="F111" s="150"/>
      <c r="G111" s="150"/>
      <c r="H111" s="150"/>
      <c r="I111" s="60"/>
      <c r="K111" s="8"/>
    </row>
    <row r="112" spans="1:11">
      <c r="A112" s="56" t="s">
        <v>5</v>
      </c>
      <c r="B112" s="150" t="str">
        <f>A54</f>
        <v>MÓDULO 3 – PROVISÃO PARA RESCISÃO</v>
      </c>
      <c r="C112" s="150"/>
      <c r="D112" s="150"/>
      <c r="E112" s="150"/>
      <c r="F112" s="150"/>
      <c r="G112" s="150"/>
      <c r="H112" s="150"/>
      <c r="I112" s="60"/>
      <c r="K112" s="8"/>
    </row>
    <row r="113" spans="1:11">
      <c r="A113" s="56" t="s">
        <v>7</v>
      </c>
      <c r="B113" s="150" t="str">
        <f>A64</f>
        <v>MÓDULO 4 – CUSTO DE REPOSIÇÃO DO PROFISSIONAL AUSENTE</v>
      </c>
      <c r="C113" s="150"/>
      <c r="D113" s="150"/>
      <c r="E113" s="150"/>
      <c r="F113" s="150"/>
      <c r="G113" s="150"/>
      <c r="H113" s="150"/>
      <c r="I113" s="60"/>
    </row>
    <row r="114" spans="1:11">
      <c r="A114" s="56" t="s">
        <v>19</v>
      </c>
      <c r="B114" s="150" t="str">
        <f>A83</f>
        <v>MÓDULO 5 – INSUMOS DIVERSOS</v>
      </c>
      <c r="C114" s="150"/>
      <c r="D114" s="150"/>
      <c r="E114" s="150"/>
      <c r="F114" s="150"/>
      <c r="G114" s="150"/>
      <c r="H114" s="150"/>
      <c r="I114" s="60"/>
      <c r="K114" s="29"/>
    </row>
    <row r="115" spans="1:11">
      <c r="A115" s="58"/>
      <c r="B115" s="154" t="s">
        <v>99</v>
      </c>
      <c r="C115" s="154"/>
      <c r="D115" s="154"/>
      <c r="E115" s="154"/>
      <c r="F115" s="154"/>
      <c r="G115" s="154"/>
      <c r="H115" s="154"/>
      <c r="I115" s="61"/>
    </row>
    <row r="116" spans="1:11">
      <c r="A116" s="56" t="s">
        <v>20</v>
      </c>
      <c r="B116" s="150" t="str">
        <f>A88</f>
        <v>MÓDULO 6 – CUSTOS INDIRETOS, TRIBUTOS E LUCRO</v>
      </c>
      <c r="C116" s="150"/>
      <c r="D116" s="150"/>
      <c r="E116" s="150"/>
      <c r="F116" s="150"/>
      <c r="G116" s="150"/>
      <c r="H116" s="150"/>
      <c r="I116" s="60"/>
    </row>
    <row r="117" spans="1:11">
      <c r="A117" s="154" t="s">
        <v>129</v>
      </c>
      <c r="B117" s="154"/>
      <c r="C117" s="154"/>
      <c r="D117" s="154"/>
      <c r="E117" s="154"/>
      <c r="F117" s="154"/>
      <c r="G117" s="154"/>
      <c r="H117" s="154"/>
      <c r="I117" s="61"/>
    </row>
    <row r="118" spans="1:11" hidden="1">
      <c r="I118" s="29"/>
    </row>
    <row r="119" spans="1:11" ht="40.5" hidden="1" customHeight="1">
      <c r="A119" s="3"/>
      <c r="B119" s="188" t="s">
        <v>100</v>
      </c>
      <c r="C119" s="188"/>
      <c r="D119" s="188"/>
      <c r="E119" s="188"/>
      <c r="F119" s="188"/>
      <c r="G119" s="188"/>
      <c r="H119" s="4"/>
      <c r="I119" s="4"/>
    </row>
    <row r="120" spans="1:11" ht="26.25" hidden="1" thickBot="1">
      <c r="A120" s="189" t="s">
        <v>101</v>
      </c>
      <c r="B120" s="190"/>
      <c r="C120" s="189" t="s">
        <v>102</v>
      </c>
      <c r="D120" s="190"/>
      <c r="E120" s="189" t="s">
        <v>103</v>
      </c>
      <c r="F120" s="190"/>
      <c r="G120" s="9" t="s">
        <v>104</v>
      </c>
      <c r="H120" s="10" t="s">
        <v>105</v>
      </c>
      <c r="I120" s="22" t="s">
        <v>17</v>
      </c>
    </row>
    <row r="121" spans="1:11" hidden="1">
      <c r="A121" s="197" t="s">
        <v>106</v>
      </c>
      <c r="B121" s="198"/>
      <c r="C121" s="199" t="s">
        <v>107</v>
      </c>
      <c r="D121" s="200"/>
      <c r="E121" s="201"/>
      <c r="F121" s="202"/>
      <c r="G121" s="12" t="s">
        <v>107</v>
      </c>
      <c r="H121" s="13"/>
      <c r="I121" s="23">
        <v>0</v>
      </c>
    </row>
    <row r="122" spans="1:11" hidden="1">
      <c r="A122" s="191" t="s">
        <v>108</v>
      </c>
      <c r="B122" s="192"/>
      <c r="C122" s="193" t="s">
        <v>107</v>
      </c>
      <c r="D122" s="194"/>
      <c r="E122" s="195"/>
      <c r="F122" s="196"/>
      <c r="G122" s="14" t="s">
        <v>107</v>
      </c>
      <c r="H122" s="15"/>
      <c r="I122" s="24">
        <v>0</v>
      </c>
    </row>
    <row r="123" spans="1:11" hidden="1">
      <c r="A123" s="191" t="s">
        <v>109</v>
      </c>
      <c r="B123" s="192"/>
      <c r="C123" s="193" t="s">
        <v>107</v>
      </c>
      <c r="D123" s="194"/>
      <c r="E123" s="195"/>
      <c r="F123" s="196"/>
      <c r="G123" s="14" t="s">
        <v>107</v>
      </c>
      <c r="H123" s="15"/>
      <c r="I123" s="24">
        <v>0</v>
      </c>
    </row>
    <row r="124" spans="1:11" hidden="1">
      <c r="A124" s="191" t="s">
        <v>110</v>
      </c>
      <c r="B124" s="192"/>
      <c r="C124" s="193" t="s">
        <v>107</v>
      </c>
      <c r="D124" s="194"/>
      <c r="E124" s="195"/>
      <c r="F124" s="196"/>
      <c r="G124" s="14" t="s">
        <v>107</v>
      </c>
      <c r="H124" s="15"/>
      <c r="I124" s="24">
        <v>0</v>
      </c>
    </row>
    <row r="125" spans="1:11" hidden="1">
      <c r="A125" s="224"/>
      <c r="B125" s="225"/>
      <c r="C125" s="195"/>
      <c r="D125" s="196"/>
      <c r="E125" s="195"/>
      <c r="F125" s="196"/>
      <c r="G125" s="16"/>
      <c r="H125" s="17"/>
      <c r="I125" s="24"/>
    </row>
    <row r="126" spans="1:11" ht="13.5" hidden="1" thickBot="1">
      <c r="A126" s="226"/>
      <c r="B126" s="227"/>
      <c r="C126" s="228"/>
      <c r="D126" s="229"/>
      <c r="E126" s="228"/>
      <c r="F126" s="229"/>
      <c r="G126" s="18"/>
      <c r="H126" s="19"/>
      <c r="I126" s="25"/>
    </row>
    <row r="127" spans="1:11" ht="13.5" hidden="1" thickBot="1">
      <c r="A127" s="209" t="s">
        <v>111</v>
      </c>
      <c r="B127" s="210"/>
      <c r="C127" s="210"/>
      <c r="D127" s="210"/>
      <c r="E127" s="210"/>
      <c r="F127" s="210"/>
      <c r="G127" s="210"/>
      <c r="H127" s="211"/>
      <c r="I127" s="26">
        <f>SUM(I125:I126)</f>
        <v>0</v>
      </c>
    </row>
    <row r="128" spans="1:11" hidden="1"/>
    <row r="129" spans="1:9" hidden="1">
      <c r="A129" s="3" t="s">
        <v>112</v>
      </c>
      <c r="B129" s="188" t="s">
        <v>113</v>
      </c>
      <c r="C129" s="188"/>
      <c r="D129" s="188"/>
      <c r="E129" s="188"/>
      <c r="F129" s="188"/>
      <c r="G129" s="188"/>
      <c r="H129" s="4"/>
      <c r="I129" s="4"/>
    </row>
    <row r="130" spans="1:9" ht="13.5" hidden="1" thickBot="1">
      <c r="A130" s="212" t="s">
        <v>114</v>
      </c>
      <c r="B130" s="213"/>
      <c r="C130" s="213"/>
      <c r="D130" s="213"/>
      <c r="E130" s="213"/>
      <c r="F130" s="213"/>
      <c r="G130" s="213"/>
      <c r="H130" s="213"/>
      <c r="I130" s="214"/>
    </row>
    <row r="131" spans="1:9" ht="13.5" hidden="1" thickBot="1">
      <c r="A131" s="20"/>
      <c r="B131" s="215" t="s">
        <v>115</v>
      </c>
      <c r="C131" s="216"/>
      <c r="D131" s="216"/>
      <c r="E131" s="216"/>
      <c r="F131" s="216"/>
      <c r="G131" s="216"/>
      <c r="H131" s="217"/>
      <c r="I131" s="22" t="s">
        <v>17</v>
      </c>
    </row>
    <row r="132" spans="1:9" hidden="1">
      <c r="A132" s="11" t="s">
        <v>1</v>
      </c>
      <c r="B132" s="218" t="s">
        <v>116</v>
      </c>
      <c r="C132" s="219"/>
      <c r="D132" s="219"/>
      <c r="E132" s="219"/>
      <c r="F132" s="219"/>
      <c r="G132" s="219"/>
      <c r="H132" s="220"/>
      <c r="I132" s="27">
        <f>I93</f>
        <v>0</v>
      </c>
    </row>
    <row r="133" spans="1:9" hidden="1">
      <c r="A133" s="21" t="s">
        <v>3</v>
      </c>
      <c r="B133" s="221" t="s">
        <v>117</v>
      </c>
      <c r="C133" s="222"/>
      <c r="D133" s="222"/>
      <c r="E133" s="222"/>
      <c r="F133" s="222"/>
      <c r="G133" s="222"/>
      <c r="H133" s="223"/>
      <c r="I133" s="28" t="e">
        <f>#REF!</f>
        <v>#REF!</v>
      </c>
    </row>
    <row r="134" spans="1:9" ht="13.5" hidden="1" thickBot="1">
      <c r="A134" s="21" t="s">
        <v>5</v>
      </c>
      <c r="B134" s="203" t="s">
        <v>118</v>
      </c>
      <c r="C134" s="204"/>
      <c r="D134" s="204"/>
      <c r="E134" s="204"/>
      <c r="F134" s="204"/>
      <c r="G134" s="204"/>
      <c r="H134" s="205"/>
      <c r="I134" s="28">
        <f>I97</f>
        <v>0</v>
      </c>
    </row>
    <row r="135" spans="1:9" ht="13.5" hidden="1" thickBot="1">
      <c r="A135" s="206" t="s">
        <v>119</v>
      </c>
      <c r="B135" s="207"/>
      <c r="C135" s="207"/>
      <c r="D135" s="207"/>
      <c r="E135" s="207"/>
      <c r="F135" s="207"/>
      <c r="G135" s="207"/>
      <c r="H135" s="208"/>
      <c r="I135" s="26" t="e">
        <f>SUM(I132:I134)</f>
        <v>#REF!</v>
      </c>
    </row>
    <row r="136" spans="1:9" hidden="1">
      <c r="A136" s="3" t="s">
        <v>120</v>
      </c>
      <c r="B136" t="s">
        <v>121</v>
      </c>
    </row>
    <row r="137" spans="1:9" hidden="1"/>
    <row r="139" spans="1:9">
      <c r="A139" s="7"/>
      <c r="B139" s="7"/>
    </row>
    <row r="140" spans="1:9">
      <c r="A140" s="8"/>
      <c r="B140" s="7"/>
      <c r="E140" s="30"/>
    </row>
    <row r="141" spans="1:9">
      <c r="A141" s="7"/>
      <c r="B141" s="7"/>
      <c r="C141" s="8"/>
    </row>
    <row r="142" spans="1:9">
      <c r="A142" s="7"/>
      <c r="B142" s="7"/>
      <c r="C142" s="8"/>
    </row>
    <row r="143" spans="1:9">
      <c r="A143" s="30"/>
    </row>
    <row r="144" spans="1:9">
      <c r="A144" s="30"/>
    </row>
  </sheetData>
  <mergeCells count="149">
    <mergeCell ref="B134:H134"/>
    <mergeCell ref="A135:H135"/>
    <mergeCell ref="A127:H127"/>
    <mergeCell ref="B129:G129"/>
    <mergeCell ref="A130:I130"/>
    <mergeCell ref="B131:H131"/>
    <mergeCell ref="B132:H132"/>
    <mergeCell ref="B133:H133"/>
    <mergeCell ref="A125:B125"/>
    <mergeCell ref="C125:D125"/>
    <mergeCell ref="E125:F125"/>
    <mergeCell ref="A126:B126"/>
    <mergeCell ref="C126:D126"/>
    <mergeCell ref="E126:F126"/>
    <mergeCell ref="A123:B123"/>
    <mergeCell ref="C123:D123"/>
    <mergeCell ref="E123:F123"/>
    <mergeCell ref="A124:B124"/>
    <mergeCell ref="C124:D124"/>
    <mergeCell ref="E124:F124"/>
    <mergeCell ref="A121:B121"/>
    <mergeCell ref="C121:D121"/>
    <mergeCell ref="E121:F121"/>
    <mergeCell ref="A122:B122"/>
    <mergeCell ref="C122:D122"/>
    <mergeCell ref="E122:F122"/>
    <mergeCell ref="B115:H115"/>
    <mergeCell ref="B116:H116"/>
    <mergeCell ref="A117:H117"/>
    <mergeCell ref="B119:G119"/>
    <mergeCell ref="A120:B120"/>
    <mergeCell ref="C120:D120"/>
    <mergeCell ref="E120:F120"/>
    <mergeCell ref="A109:H109"/>
    <mergeCell ref="B110:H110"/>
    <mergeCell ref="B111:H111"/>
    <mergeCell ref="B112:H112"/>
    <mergeCell ref="B113:H113"/>
    <mergeCell ref="B114:H114"/>
    <mergeCell ref="B99:G99"/>
    <mergeCell ref="B100:G100"/>
    <mergeCell ref="B102:G102"/>
    <mergeCell ref="B104:G104"/>
    <mergeCell ref="B106:G106"/>
    <mergeCell ref="A108:I108"/>
    <mergeCell ref="B92:G92"/>
    <mergeCell ref="B93:G93"/>
    <mergeCell ref="B94:G94"/>
    <mergeCell ref="B95:G95"/>
    <mergeCell ref="A97:H97"/>
    <mergeCell ref="B98:I98"/>
    <mergeCell ref="B96:G96"/>
    <mergeCell ref="A86:G86"/>
    <mergeCell ref="A87:I87"/>
    <mergeCell ref="A88:I88"/>
    <mergeCell ref="B89:G89"/>
    <mergeCell ref="B90:G90"/>
    <mergeCell ref="B91:G91"/>
    <mergeCell ref="A82:I82"/>
    <mergeCell ref="A83:I83"/>
    <mergeCell ref="B84:G84"/>
    <mergeCell ref="B85:G85"/>
    <mergeCell ref="A76:I76"/>
    <mergeCell ref="A77:I77"/>
    <mergeCell ref="A78:H78"/>
    <mergeCell ref="B79:H79"/>
    <mergeCell ref="B80:H80"/>
    <mergeCell ref="A81:H81"/>
    <mergeCell ref="B70:G70"/>
    <mergeCell ref="A71:G71"/>
    <mergeCell ref="A72:I72"/>
    <mergeCell ref="A73:G73"/>
    <mergeCell ref="B74:G74"/>
    <mergeCell ref="A75:G75"/>
    <mergeCell ref="A64:I64"/>
    <mergeCell ref="A65:G65"/>
    <mergeCell ref="B66:G66"/>
    <mergeCell ref="B67:G67"/>
    <mergeCell ref="B68:G68"/>
    <mergeCell ref="B69:G69"/>
    <mergeCell ref="B58:G58"/>
    <mergeCell ref="B59:G59"/>
    <mergeCell ref="B60:G60"/>
    <mergeCell ref="B61:G61"/>
    <mergeCell ref="A62:G62"/>
    <mergeCell ref="A63:I63"/>
    <mergeCell ref="A52:H52"/>
    <mergeCell ref="A53:I53"/>
    <mergeCell ref="A54:I54"/>
    <mergeCell ref="B55:G55"/>
    <mergeCell ref="B56:G56"/>
    <mergeCell ref="B57:G57"/>
    <mergeCell ref="A46:I46"/>
    <mergeCell ref="A47:I47"/>
    <mergeCell ref="A48:H48"/>
    <mergeCell ref="B49:H49"/>
    <mergeCell ref="B50:H50"/>
    <mergeCell ref="B51:H51"/>
    <mergeCell ref="B40:G40"/>
    <mergeCell ref="B41:G41"/>
    <mergeCell ref="B42:G42"/>
    <mergeCell ref="B43:G43"/>
    <mergeCell ref="B44:G44"/>
    <mergeCell ref="A45:H45"/>
    <mergeCell ref="B34:G34"/>
    <mergeCell ref="B35:G35"/>
    <mergeCell ref="B36:G36"/>
    <mergeCell ref="A37:G37"/>
    <mergeCell ref="A38:I38"/>
    <mergeCell ref="A39:G39"/>
    <mergeCell ref="A28:G28"/>
    <mergeCell ref="B29:G29"/>
    <mergeCell ref="B30:G30"/>
    <mergeCell ref="B31:G31"/>
    <mergeCell ref="B32:G32"/>
    <mergeCell ref="B33:G33"/>
    <mergeCell ref="A22:I22"/>
    <mergeCell ref="A23:G23"/>
    <mergeCell ref="B24:G24"/>
    <mergeCell ref="B25:G25"/>
    <mergeCell ref="A26:G26"/>
    <mergeCell ref="A27:I27"/>
    <mergeCell ref="A20:H20"/>
    <mergeCell ref="B15:G15"/>
    <mergeCell ref="H15:I15"/>
    <mergeCell ref="A16:I16"/>
    <mergeCell ref="A17:I17"/>
    <mergeCell ref="B18:G18"/>
    <mergeCell ref="B19:G19"/>
    <mergeCell ref="B12:G12"/>
    <mergeCell ref="H12:I12"/>
    <mergeCell ref="B13:G13"/>
    <mergeCell ref="H13:I13"/>
    <mergeCell ref="B14:G14"/>
    <mergeCell ref="H14:I14"/>
    <mergeCell ref="A10:I10"/>
    <mergeCell ref="B11:G11"/>
    <mergeCell ref="H11:I11"/>
    <mergeCell ref="B7:G7"/>
    <mergeCell ref="H7:I7"/>
    <mergeCell ref="B8:G8"/>
    <mergeCell ref="H8:I8"/>
    <mergeCell ref="A1:I1"/>
    <mergeCell ref="A2:I2"/>
    <mergeCell ref="A4:I4"/>
    <mergeCell ref="B5:G5"/>
    <mergeCell ref="H5:I5"/>
    <mergeCell ref="B6:G6"/>
    <mergeCell ref="H6:I6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Quadro Resumo</vt:lpstr>
      <vt:lpstr>Insumos</vt:lpstr>
      <vt:lpstr>Servente de Limpeza</vt:lpstr>
      <vt:lpstr>Copeiro(a)</vt:lpstr>
      <vt:lpstr>Recepcionistas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Eliana Lopes Silva Pala</cp:lastModifiedBy>
  <cp:lastPrinted>2017-05-27T18:29:00Z</cp:lastPrinted>
  <dcterms:created xsi:type="dcterms:W3CDTF">2010-12-08T17:56:00Z</dcterms:created>
  <dcterms:modified xsi:type="dcterms:W3CDTF">2024-11-07T19:34:00Z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1046-10.2.0.7516</vt:lpwstr>
  </property>
</Properties>
</file>